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Thomas VN\AppData\Local\Microsoft\Windows\INetCache\Content.Outlook\OAVAESSP\"/>
    </mc:Choice>
  </mc:AlternateContent>
  <xr:revisionPtr revIDLastSave="0" documentId="13_ncr:1_{1588475C-06DE-443F-974F-A5F20BD5A1A2}" xr6:coauthVersionLast="47" xr6:coauthVersionMax="47" xr10:uidLastSave="{00000000-0000-0000-0000-000000000000}"/>
  <workbookProtection workbookAlgorithmName="SHA-512" workbookHashValue="/7dhG9V4YMWdKs+I3DSiPAFkpw5d0kAVdupBEmc3ZhBm06r1JTosdvaPntj5wJGS6ZhxR/TSvdEtAn5wXVZN+Q==" workbookSaltValue="ayj9tUP5e4rElwrxyVLpOw==" workbookSpinCount="100000" lockStructure="1"/>
  <bookViews>
    <workbookView xWindow="-110" yWindow="490" windowWidth="19420" windowHeight="10420" tabRatio="891" xr2:uid="{00000000-000D-0000-FFFF-FFFF00000000}"/>
  </bookViews>
  <sheets>
    <sheet name="Introduction" sheetId="10" r:id="rId1"/>
    <sheet name="Guide d'utilisation" sheetId="7" r:id="rId2"/>
    <sheet name="0.Identification produit" sheetId="15" r:id="rId3"/>
    <sheet name="1.Extraction P&amp;A" sheetId="22" r:id="rId4"/>
    <sheet name="2.Présomption de recyclabilité" sheetId="23" r:id="rId5"/>
    <sheet name="3.Bilan matière" sheetId="1" r:id="rId6"/>
    <sheet name="4.Liaisons perturbatrices" sheetId="26" r:id="rId7"/>
    <sheet name="RESULTAT" sheetId="27" r:id="rId8"/>
    <sheet name="INFO_Matières recyclables" sheetId="18" r:id="rId9"/>
    <sheet name="INFO_Versions" sheetId="19" r:id="rId10"/>
    <sheet name="BDD" sheetId="6" state="hidden" r:id="rId11"/>
  </sheets>
  <definedNames>
    <definedName name="_ftn1" localSheetId="10">BDD!#REF!</definedName>
    <definedName name="_ftn1" localSheetId="7">RESULTAT!#REF!</definedName>
    <definedName name="_ftnref1" localSheetId="10">BDD!#REF!</definedName>
    <definedName name="_ftnref1" localSheetId="7">RESULTAT!#REF!</definedName>
    <definedName name="Charge_list">#REF!</definedName>
    <definedName name="charge001">#REF!</definedName>
    <definedName name="charge002">#REF!</definedName>
    <definedName name="charge003">#REF!</definedName>
    <definedName name="charge004">#REF!</definedName>
    <definedName name="charge005">#REF!</definedName>
    <definedName name="charge006">#REF!</definedName>
    <definedName name="charge007">#REF!</definedName>
    <definedName name="charge008">#REF!</definedName>
    <definedName name="charge009">#REF!</definedName>
    <definedName name="charge010">#REF!</definedName>
    <definedName name="charge011">#REF!</definedName>
    <definedName name="charge012">#REF!</definedName>
    <definedName name="charge013">#REF!</definedName>
    <definedName name="charge014">#REF!</definedName>
    <definedName name="charge015">#REF!</definedName>
    <definedName name="charge016">#REF!</definedName>
    <definedName name="charge017">#REF!</definedName>
    <definedName name="charge018">#REF!</definedName>
    <definedName name="charge019">#REF!</definedName>
    <definedName name="charge020">#REF!</definedName>
    <definedName name="charge021">#REF!</definedName>
    <definedName name="charge022">#REF!</definedName>
    <definedName name="charge023">#REF!</definedName>
    <definedName name="charge024">#REF!</definedName>
    <definedName name="charge025">#REF!</definedName>
    <definedName name="charge026">#REF!</definedName>
    <definedName name="charge027">#REF!</definedName>
    <definedName name="charge028">#REF!</definedName>
    <definedName name="charge029">#REF!</definedName>
    <definedName name="charge030">#REF!</definedName>
    <definedName name="charge031">#REF!</definedName>
    <definedName name="charge032">#REF!</definedName>
    <definedName name="charge033">#REF!</definedName>
    <definedName name="charge034">#REF!</definedName>
    <definedName name="charge035">#REF!</definedName>
    <definedName name="charge036">#REF!</definedName>
    <definedName name="charge037">#REF!</definedName>
    <definedName name="charge038">#REF!</definedName>
    <definedName name="charge039">#REF!</definedName>
    <definedName name="charge040">#REF!</definedName>
    <definedName name="charge041">#REF!</definedName>
    <definedName name="charge042">#REF!</definedName>
    <definedName name="charge043">#REF!</definedName>
    <definedName name="charge044">#REF!</definedName>
    <definedName name="charge045">#REF!</definedName>
    <definedName name="charge046">#REF!</definedName>
    <definedName name="charge047">#REF!</definedName>
    <definedName name="charge048">#REF!</definedName>
    <definedName name="charge049">#REF!</definedName>
    <definedName name="charge050">#REF!</definedName>
    <definedName name="charge051">#REF!</definedName>
    <definedName name="charge052">#REF!</definedName>
    <definedName name="charge053">#REF!</definedName>
    <definedName name="charge054">#REF!</definedName>
    <definedName name="charge055">#REF!</definedName>
    <definedName name="charge056">#REF!</definedName>
    <definedName name="charge057">#REF!</definedName>
    <definedName name="charge058">#REF!</definedName>
    <definedName name="charge059">#REF!</definedName>
    <definedName name="charge060">#REF!</definedName>
    <definedName name="charge061">#REF!</definedName>
    <definedName name="charge062">#REF!</definedName>
    <definedName name="charge063">#REF!</definedName>
    <definedName name="charge064">#REF!</definedName>
    <definedName name="charge065">#REF!</definedName>
    <definedName name="charge066">#REF!</definedName>
    <definedName name="charge067">#REF!</definedName>
    <definedName name="charge068">#REF!</definedName>
    <definedName name="charge069">#REF!</definedName>
    <definedName name="charge070">#REF!</definedName>
    <definedName name="charge071">#REF!</definedName>
    <definedName name="charge072">#REF!</definedName>
    <definedName name="charge073">#REF!</definedName>
    <definedName name="charge074">#REF!</definedName>
    <definedName name="charge075">#REF!</definedName>
    <definedName name="Coating_list">#REF!</definedName>
    <definedName name="coating001">#REF!</definedName>
    <definedName name="coating002">#REF!</definedName>
    <definedName name="coating003">#REF!</definedName>
    <definedName name="coating004">#REF!</definedName>
    <definedName name="coating005">#REF!</definedName>
    <definedName name="coating006">#REF!</definedName>
    <definedName name="coating007">#REF!</definedName>
    <definedName name="coating008">#REF!</definedName>
    <definedName name="coating009">#REF!</definedName>
    <definedName name="coating010">#REF!</definedName>
    <definedName name="coating011">#REF!</definedName>
    <definedName name="coating012">#REF!</definedName>
    <definedName name="coating013">#REF!</definedName>
    <definedName name="coating014">#REF!</definedName>
    <definedName name="coating015">#REF!</definedName>
    <definedName name="coating016">#REF!</definedName>
    <definedName name="coating017">#REF!</definedName>
    <definedName name="coating018">#REF!</definedName>
    <definedName name="coating019">#REF!</definedName>
    <definedName name="coating020">#REF!</definedName>
    <definedName name="coating021">#REF!</definedName>
    <definedName name="coating022">#REF!</definedName>
    <definedName name="coating023">#REF!</definedName>
    <definedName name="coating024">#REF!</definedName>
    <definedName name="coating025">#REF!</definedName>
    <definedName name="coating026">#REF!</definedName>
    <definedName name="coating027">#REF!</definedName>
    <definedName name="coating028">#REF!</definedName>
    <definedName name="coating029">#REF!</definedName>
    <definedName name="coating030">#REF!</definedName>
    <definedName name="coating031">#REF!</definedName>
    <definedName name="coating032">#REF!</definedName>
    <definedName name="coating033">#REF!</definedName>
    <definedName name="coating034">#REF!</definedName>
    <definedName name="coating035">#REF!</definedName>
    <definedName name="coating036">#REF!</definedName>
    <definedName name="coating037">#REF!</definedName>
    <definedName name="coating038">#REF!</definedName>
    <definedName name="coating039">#REF!</definedName>
    <definedName name="coating040">#REF!</definedName>
    <definedName name="coating041">#REF!</definedName>
    <definedName name="coating042">#REF!</definedName>
    <definedName name="coating043">#REF!</definedName>
    <definedName name="coating044">#REF!</definedName>
    <definedName name="coating045">#REF!</definedName>
    <definedName name="coating046">#REF!</definedName>
    <definedName name="coating047">#REF!</definedName>
    <definedName name="coating048">#REF!</definedName>
    <definedName name="coating049">#REF!</definedName>
    <definedName name="coating050">#REF!</definedName>
    <definedName name="coating051">#REF!</definedName>
    <definedName name="coating052">#REF!</definedName>
    <definedName name="coating053">#REF!</definedName>
    <definedName name="coating054">#REF!</definedName>
    <definedName name="coating055">#REF!</definedName>
    <definedName name="coating056">#REF!</definedName>
    <definedName name="coating057">#REF!</definedName>
    <definedName name="coating058">#REF!</definedName>
    <definedName name="coating059">#REF!</definedName>
    <definedName name="coating060">#REF!</definedName>
    <definedName name="coating061">#REF!</definedName>
    <definedName name="coating062">#REF!</definedName>
    <definedName name="coating063">#REF!</definedName>
    <definedName name="coating064">#REF!</definedName>
    <definedName name="coating065">#REF!</definedName>
    <definedName name="coating066">#REF!</definedName>
    <definedName name="coating067">#REF!</definedName>
    <definedName name="coating068">#REF!</definedName>
    <definedName name="coating069">#REF!</definedName>
    <definedName name="coating070">#REF!</definedName>
    <definedName name="coating071">#REF!</definedName>
    <definedName name="coating072">#REF!</definedName>
    <definedName name="coating073">#REF!</definedName>
    <definedName name="coating074">#REF!</definedName>
    <definedName name="coating075">#REF!</definedName>
    <definedName name="Eco_piece_list">#REF!</definedName>
    <definedName name="Is_piece_list">#REF!</definedName>
    <definedName name="Materials_list">#REF!</definedName>
    <definedName name="Materials_Numbre_list">#REF!</definedName>
    <definedName name="Piece_ecosystems_list">#REF!</definedName>
    <definedName name="Piece_simulateds_list">#REF!</definedName>
    <definedName name="product_families_list">#REF!</definedName>
    <definedName name="product001">#REF!</definedName>
    <definedName name="product002">#REF!</definedName>
    <definedName name="product003">#REF!</definedName>
    <definedName name="product004">#REF!</definedName>
    <definedName name="product005">#REF!</definedName>
    <definedName name="product006">#REF!</definedName>
    <definedName name="product007">#REF!</definedName>
    <definedName name="product008">#REF!</definedName>
    <definedName name="product009">#REF!</definedName>
    <definedName name="product010">#REF!</definedName>
    <definedName name="product011">#REF!</definedName>
    <definedName name="product012">#REF!</definedName>
    <definedName name="product013">#REF!</definedName>
    <definedName name="product014">#REF!</definedName>
    <definedName name="product015">#REF!</definedName>
    <definedName name="product016">#REF!</definedName>
    <definedName name="product017">#REF!</definedName>
    <definedName name="product018">#REF!</definedName>
    <definedName name="product019">#REF!</definedName>
    <definedName name="Products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 i="1" l="1"/>
  <c r="AA15" i="1"/>
  <c r="Y15" i="1"/>
  <c r="W15" i="1"/>
  <c r="U15" i="1"/>
  <c r="AA16" i="1" l="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G10" i="1"/>
  <c r="H10" i="1"/>
  <c r="I10" i="1"/>
  <c r="J10" i="1"/>
  <c r="K10" i="1"/>
  <c r="L10" i="1"/>
  <c r="M10" i="1"/>
  <c r="N10" i="1"/>
  <c r="O10" i="1"/>
  <c r="P10" i="1"/>
  <c r="Q10" i="1"/>
  <c r="R10" i="1"/>
  <c r="F10" i="1"/>
  <c r="E7" i="1"/>
  <c r="E6" i="1"/>
  <c r="E5" i="1"/>
  <c r="F5" i="23"/>
  <c r="G5" i="27" s="1"/>
  <c r="F4" i="22"/>
  <c r="E5" i="27" s="1"/>
  <c r="C5" i="27"/>
  <c r="D4" i="1" l="1"/>
  <c r="D5" i="1"/>
  <c r="X10" i="1" l="1"/>
  <c r="Z10" i="1"/>
  <c r="AD13" i="1" s="1"/>
  <c r="T10" i="1"/>
  <c r="AD12" i="1" s="1"/>
  <c r="D6" i="1" s="1"/>
  <c r="G5" i="1" s="1"/>
  <c r="AA10" i="1"/>
  <c r="AE13" i="1" s="1"/>
  <c r="V10" i="1"/>
  <c r="Y10" i="1"/>
  <c r="AE15" i="1" s="1"/>
  <c r="W10" i="1"/>
  <c r="AE14" i="1" s="1"/>
  <c r="D7" i="1" s="1"/>
  <c r="U10" i="1"/>
  <c r="AE12" i="1" s="1"/>
  <c r="AE17" i="1" l="1"/>
  <c r="AE16" i="1"/>
  <c r="AE18" i="1"/>
  <c r="AD15" i="1"/>
  <c r="AD17" i="1"/>
  <c r="AD16" i="1"/>
  <c r="AD18" i="1"/>
  <c r="AD14" i="1"/>
  <c r="N5" i="1" s="1"/>
  <c r="I5" i="27" s="1"/>
  <c r="K5" i="27" s="1"/>
</calcChain>
</file>

<file path=xl/sharedStrings.xml><?xml version="1.0" encoding="utf-8"?>
<sst xmlns="http://schemas.openxmlformats.org/spreadsheetml/2006/main" count="1578" uniqueCount="859">
  <si>
    <t>Béton</t>
  </si>
  <si>
    <t>Verre</t>
  </si>
  <si>
    <t>Céramique</t>
  </si>
  <si>
    <t>Bois</t>
  </si>
  <si>
    <t>Gaz</t>
  </si>
  <si>
    <t>Compresseur</t>
  </si>
  <si>
    <t>Amplificateur, ampli-tuner, ampli guitare</t>
  </si>
  <si>
    <t>Cadre numérique</t>
  </si>
  <si>
    <t>Chaîne hi-fi, micro/mini (audio home systems, tous élements intégrés)</t>
  </si>
  <si>
    <t>Correcteur (pré-ampli pour platine vinyle)</t>
  </si>
  <si>
    <t>Enceinte amplifiée</t>
  </si>
  <si>
    <t>Juke-box</t>
  </si>
  <si>
    <t>Home-cinema</t>
  </si>
  <si>
    <t>Lecteur DVD portable &amp; lecteur HD - DVD portable</t>
  </si>
  <si>
    <t>Meuble Multimedia</t>
  </si>
  <si>
    <t>Vidéo-loupe pour malvoyant  - Téléagrandisseur</t>
  </si>
  <si>
    <t>Boule à facette avec moteur</t>
  </si>
  <si>
    <t>Clavier MIDI</t>
  </si>
  <si>
    <t>Contrôleur DJ</t>
  </si>
  <si>
    <t>Convertisseur de cassette Audio</t>
  </si>
  <si>
    <t>Disque dur multimédia de salon (autre que disque dur informatique)</t>
  </si>
  <si>
    <t>Ecran de projecteur qui se déroule grace à un moteur électrique</t>
  </si>
  <si>
    <t>Enceinte, caisson, barre de son</t>
  </si>
  <si>
    <t>Enregistreur DVD, Blu-Ray (de salon)</t>
  </si>
  <si>
    <t>Instrument de musique</t>
  </si>
  <si>
    <t>Laser (effet de lumière)</t>
  </si>
  <si>
    <t>Lecteur CD, DVD, DIVX, K7, Blu-Ray</t>
  </si>
  <si>
    <t>Lecteur Karaoké</t>
  </si>
  <si>
    <t>Machine à neige, bulles, fumée, brouillard, confettis</t>
  </si>
  <si>
    <t>Magnétoscope</t>
  </si>
  <si>
    <t>Mégaphone</t>
  </si>
  <si>
    <t>Platine disques, électrophone</t>
  </si>
  <si>
    <t>Projecteur de diapositives</t>
  </si>
  <si>
    <t>Sampler</t>
  </si>
  <si>
    <t>Station d'accueil (docks) avec hauts-parleurs (pour ipod, mp3, …)</t>
  </si>
  <si>
    <t>Stroboscope</t>
  </si>
  <si>
    <t>Support de télévision motorisé </t>
  </si>
  <si>
    <t>Table de mixage, equalizer</t>
  </si>
  <si>
    <t>Tuner</t>
  </si>
  <si>
    <t>Vidéoprojecteur</t>
  </si>
  <si>
    <t>Accordeur instruments de musiques</t>
  </si>
  <si>
    <t>Amplificateur TV : ampli de mât, ampli d'intérieur, ampli pour réseaux câblés</t>
  </si>
  <si>
    <t>Antenne (TV,…) amplifiée ou non : LNB, antenne d'intérieur, antenne caravane</t>
  </si>
  <si>
    <t>Appareil - photo, même pour enfant</t>
  </si>
  <si>
    <t>Baladeur (CD, MD, MP3, audio-video, disque dur, solid state)</t>
  </si>
  <si>
    <t>Camescope, caméra numérique</t>
  </si>
  <si>
    <t>Casque (audio, TV, HIFI, réalité virtuelle, ...)</t>
  </si>
  <si>
    <t>Chargeur, convertisseur, transformateur…, pour matériel grand public (cat. 04)</t>
  </si>
  <si>
    <t>Chargeur solaire</t>
  </si>
  <si>
    <t>Chargeur de piles, d'accumulateurs</t>
  </si>
  <si>
    <t>Commutateur vidéo</t>
  </si>
  <si>
    <t>Contrôleur de volume</t>
  </si>
  <si>
    <t>Débrideur camescope</t>
  </si>
  <si>
    <t>Dictaphone</t>
  </si>
  <si>
    <t>Enceinte de petite taille pour lecteur MP3</t>
  </si>
  <si>
    <t>Gyrophare (autre que gyrophare pour matériel de sécurité et de surveillance)</t>
  </si>
  <si>
    <t>Imprimante photo</t>
  </si>
  <si>
    <t>Lunettes multimédia, 3D</t>
  </si>
  <si>
    <t>Magnétophone</t>
  </si>
  <si>
    <t>Métronome</t>
  </si>
  <si>
    <t>Microphone</t>
  </si>
  <si>
    <t>Appareil connecté, pour transmission de données audio/video</t>
  </si>
  <si>
    <t>Objectif d’appareil photo</t>
  </si>
  <si>
    <t>Oreiller musical (enceintes + jack pour ipod)</t>
  </si>
  <si>
    <t>Parabole amplifiée ou non</t>
  </si>
  <si>
    <t>Pédale d'effet (musique)</t>
  </si>
  <si>
    <t>Pointeur laser</t>
  </si>
  <si>
    <t>Poste de radio, radio K7 et CD portable, transistor, radio portable</t>
  </si>
  <si>
    <t>Radio-réveil, simulateur d'aube</t>
  </si>
  <si>
    <t>Relais télécommande, transmetteur sans fil</t>
  </si>
  <si>
    <t>Rembobineur</t>
  </si>
  <si>
    <t>Set top box / Générateur de signaux pour led</t>
  </si>
  <si>
    <t>Sound relax </t>
  </si>
  <si>
    <t>Télécommande</t>
  </si>
  <si>
    <t>Traducteur</t>
  </si>
  <si>
    <t>Transcodeur numérique</t>
  </si>
  <si>
    <t>Vidéo-loupe pour malvoyant (sans moniteur)</t>
  </si>
  <si>
    <t>Zoom d’appareil photo</t>
  </si>
  <si>
    <t>Autres accessoires audio/vidéo</t>
  </si>
  <si>
    <t>Autre appareil d'électronique grand pubic (hors écran)</t>
  </si>
  <si>
    <t>Boitier PC (unité centrale) avec alimentation seule</t>
  </si>
  <si>
    <t>barebones</t>
  </si>
  <si>
    <t>Imprimante monofonctionnelle &lt;= 15 kg</t>
  </si>
  <si>
    <t>Imprimante multifonctionnelle</t>
  </si>
  <si>
    <t>Imprimante 3D</t>
  </si>
  <si>
    <t>Machine à écrire</t>
  </si>
  <si>
    <t>Machine à insoler</t>
  </si>
  <si>
    <t>Photocopieur</t>
  </si>
  <si>
    <t>Scanner monofonctionnel</t>
  </si>
  <si>
    <t>Télécopieur, fax</t>
  </si>
  <si>
    <t>Table graphique</t>
  </si>
  <si>
    <t xml:space="preserve">Traceur jet d'encre </t>
  </si>
  <si>
    <t>Accessoire pour imprimantes :  chargeur papiers, bac d’alimentation, bac de tri, tambour avec ou sans toner, courroie de transfert, récupérateur de toner, séparateur</t>
  </si>
  <si>
    <t>Adaptateur infra rouge (pour téléphone portable ou PDA)</t>
  </si>
  <si>
    <t xml:space="preserve">Appareil externe de stockage de données (disque dur externe, lecteur disquette externe, …) </t>
  </si>
  <si>
    <t>Assistant personnel</t>
  </si>
  <si>
    <t>Boitier d’un disque dur externe</t>
  </si>
  <si>
    <t>Boitier Réseau (avec fonction PC embarqué)</t>
  </si>
  <si>
    <t>Calculatrice</t>
  </si>
  <si>
    <t>Clavier</t>
  </si>
  <si>
    <t>Chargeur, convertisseur, transformateur…, pour IT (cat. 03)</t>
  </si>
  <si>
    <t xml:space="preserve">Commutateur réseau (switch) </t>
  </si>
  <si>
    <t>Décodeur, transcodeur</t>
  </si>
  <si>
    <t>E-Book, Livre électronique</t>
  </si>
  <si>
    <t>Ecoute-bébé, babyphone</t>
  </si>
  <si>
    <t>Equipements informatiques embarqués ou de poche</t>
  </si>
  <si>
    <t>GPS</t>
  </si>
  <si>
    <t>Graveur CD/DVD externe</t>
  </si>
  <si>
    <t>Hub externe, répartiteur (si alimentation électrique)</t>
  </si>
  <si>
    <t>Intercom</t>
  </si>
  <si>
    <t>Interphone</t>
  </si>
  <si>
    <t>Lecteur de cartes (périphériques externes)</t>
  </si>
  <si>
    <t>Memory saver (pour véhicule)</t>
  </si>
  <si>
    <t>Modem</t>
  </si>
  <si>
    <t>Modem CPL (courant porteur en ligne) : passerelle CPL, adaptateur CPL, prise  CPL</t>
  </si>
  <si>
    <t>Nano-ordinateur</t>
  </si>
  <si>
    <t>Objet connecté WIFI (bouton, …)</t>
  </si>
  <si>
    <t>Onduleur pour équipements informatiques</t>
  </si>
  <si>
    <t>PC de poche</t>
  </si>
  <si>
    <t>Portier : vidéo, interphone</t>
  </si>
  <si>
    <t>Programmateur de cartes électronique</t>
  </si>
  <si>
    <t>Récepteur (démodulateur satellite, adaptateur TNT, terminal numérique, transmetteur vidéos, transmetteur FM)</t>
  </si>
  <si>
    <t>Répondeur</t>
  </si>
  <si>
    <t>Routeur, WI-FI, routeur d'appel</t>
  </si>
  <si>
    <t>Souris d’ordinateur</t>
  </si>
  <si>
    <t>Station d'accueil (docks) pour chargement et connectique (pour PC portable, ...)</t>
  </si>
  <si>
    <t>Stylet USB</t>
  </si>
  <si>
    <t>Talkie walkie</t>
  </si>
  <si>
    <t>Téléphone fixe  avec ou sans fil</t>
  </si>
  <si>
    <t>Webcam</t>
  </si>
  <si>
    <t>Autres petits périphériques : haut-parleur pour ordinateur, casque, microphone, …</t>
  </si>
  <si>
    <t>Accessoire de téléphonie mobile (oreillettes, kit main-libre, chargeur, montre connectée, etc…)</t>
  </si>
  <si>
    <t>Carte mémoire (smart, SD, flash, etc.)</t>
  </si>
  <si>
    <t>Carte électronique (carte mère, carte graphique, carte fax,…)</t>
  </si>
  <si>
    <t>Clé USB, clé 3G</t>
  </si>
  <si>
    <t>Equipement passif : connectique, cordon d'alimentation, filtre ADSL, câble RJ45, câble USB</t>
  </si>
  <si>
    <t>Autre équipement IT</t>
  </si>
  <si>
    <t>Four à micro-ondes, micro-ondes multicuisson, tiroir chauffe-plat</t>
  </si>
  <si>
    <t>Glacière à effet Peltier - thermoélectrique</t>
  </si>
  <si>
    <t>Hotte, groupe filtrant</t>
  </si>
  <si>
    <t>Plaque chauffante électrique</t>
  </si>
  <si>
    <t>Plaque électrique intégrée à un évier (kitchenette)</t>
  </si>
  <si>
    <t>Radiateur à accumulation</t>
  </si>
  <si>
    <t>Réchaud électrique</t>
  </si>
  <si>
    <t xml:space="preserve">Table de cuisson </t>
  </si>
  <si>
    <t>Aspirateur traineau</t>
  </si>
  <si>
    <t>Aspirateur Robot</t>
  </si>
  <si>
    <t>Aspirateur balai</t>
  </si>
  <si>
    <t>Aspirateur eau et poussières - Shampouineuse</t>
  </si>
  <si>
    <t>Aspirateur centralisé</t>
  </si>
  <si>
    <t>Centrale vapeur, table à repasser active, robot et presse de repassage</t>
  </si>
  <si>
    <t>Cireuse à chaussure / pour sol et parquet</t>
  </si>
  <si>
    <t>Machine à laver portable à agitateur / pulsateur</t>
  </si>
  <si>
    <t>Mini-four (posable, sans fonction micro-onde)</t>
  </si>
  <si>
    <t>Nettoyeur vapeur / balai vapeur</t>
  </si>
  <si>
    <t>Bouilloire</t>
  </si>
  <si>
    <t>Cafetière</t>
  </si>
  <si>
    <t>Machine expresso</t>
  </si>
  <si>
    <t>Théière</t>
  </si>
  <si>
    <t>Abattant WC électrique</t>
  </si>
  <si>
    <t>Abreuvoir </t>
  </si>
  <si>
    <t>Affuteur électrique de cuisine</t>
  </si>
  <si>
    <t>Allume-gaz à pile</t>
  </si>
  <si>
    <t>Appareil anti-bouloches (tondeuse/rasoir pour pull, pour peluches)</t>
  </si>
  <si>
    <t>Appareil à électrolyse (autre que électrolyseur pour piscine)</t>
  </si>
  <si>
    <t>Appareil à fondue</t>
  </si>
  <si>
    <t>Appareil à raclette</t>
  </si>
  <si>
    <t>Aspirateur portatif pour voiture</t>
  </si>
  <si>
    <t>Aspirateur à main pour aquarium</t>
  </si>
  <si>
    <t>Aspirateur à main</t>
  </si>
  <si>
    <t>Automate d'alimentation , distributeur automatique de nourriture pour animaux</t>
  </si>
  <si>
    <t>Balai électrique (sans aspiration ou sans vapeur)</t>
  </si>
  <si>
    <t>Balance de cuisine</t>
  </si>
  <si>
    <t>Barbecue avec raccord électrique</t>
  </si>
  <si>
    <t>Batteur</t>
  </si>
  <si>
    <t>Blender</t>
  </si>
  <si>
    <t>Brosse électrique pour aspirateurs</t>
  </si>
  <si>
    <t>Broyeur (à aliments)</t>
  </si>
  <si>
    <t>Broyeur WC, pompe sanitaire, sanibroyeur</t>
  </si>
  <si>
    <t>Carafe à filtration d'eau, ioniseur d'eau pour eau de boisson</t>
  </si>
  <si>
    <t>Centrifugeuse</t>
  </si>
  <si>
    <t>Chauffe biberon</t>
  </si>
  <si>
    <t>Chauffe plat, chauffe assiette</t>
  </si>
  <si>
    <t>Chocolatière</t>
  </si>
  <si>
    <t xml:space="preserve">Clean UV </t>
  </si>
  <si>
    <t>Couteau électrique</t>
  </si>
  <si>
    <t>Crêpière</t>
  </si>
  <si>
    <t>Croque Monsieur</t>
  </si>
  <si>
    <t>Cuit vapeur/ Mijoteur/ Cuiseur</t>
  </si>
  <si>
    <t>Déshydrateur à aliments</t>
  </si>
  <si>
    <t>Détacheur</t>
  </si>
  <si>
    <t>Distributeur d'eau/ boisson non réfrigérée</t>
  </si>
  <si>
    <t>Electro-brosse</t>
  </si>
  <si>
    <t>Etrille (aspirateur à main pour poils d'animaux)</t>
  </si>
  <si>
    <t>Fabrique à glaçons / sodas (sans fluide frigorigène)</t>
  </si>
  <si>
    <t>Fer à repasser</t>
  </si>
  <si>
    <t>Four à pain, machine à pain</t>
  </si>
  <si>
    <t>Friteuse</t>
  </si>
  <si>
    <t>Gaufrier</t>
  </si>
  <si>
    <t>Grille viande</t>
  </si>
  <si>
    <t>Grille-pain, toaster</t>
  </si>
  <si>
    <t>Hachoir</t>
  </si>
  <si>
    <t>Machine à bière (sans fluide frigorigène)</t>
  </si>
  <si>
    <t>Machine à mettre les aliments sous vide</t>
  </si>
  <si>
    <t>Mixeur, mixeur cuiseur/vapeur</t>
  </si>
  <si>
    <t>Moulin à café</t>
  </si>
  <si>
    <t>Moulin électrique : moulin à grain, moulin à poivre, etc.</t>
  </si>
  <si>
    <t>Mur virtuel pour aspirateur robot</t>
  </si>
  <si>
    <t>Nettoyeur à ultrasons</t>
  </si>
  <si>
    <t>Nettoyeur vapeur à main</t>
  </si>
  <si>
    <t>Ouvre-boite</t>
  </si>
  <si>
    <t>Plancha</t>
  </si>
  <si>
    <t>Poubelle à ouverture électrique</t>
  </si>
  <si>
    <t>Présécheur pour chiens / chats</t>
  </si>
  <si>
    <t>Presse agrume</t>
  </si>
  <si>
    <t>Rafraîchisseur de boissons</t>
  </si>
  <si>
    <t>Robot / Robot avec résistance chauffante</t>
  </si>
  <si>
    <t>Saucier</t>
  </si>
  <si>
    <t>Séchoir à légumes</t>
  </si>
  <si>
    <t>Séchoir à linge électrique</t>
  </si>
  <si>
    <t>Sorbetière (sans production de froid)</t>
  </si>
  <si>
    <t>Spatule électrique</t>
  </si>
  <si>
    <t>Stérilisateur</t>
  </si>
  <si>
    <t>Thermo-plongeur</t>
  </si>
  <si>
    <t xml:space="preserve">Tire-lait </t>
  </si>
  <si>
    <t>Tondeuse pour animaux</t>
  </si>
  <si>
    <t>Trancheuse</t>
  </si>
  <si>
    <t>Tueur d'insectes (autre que diffuseur de parfums ou prise électrique diffuseuse)</t>
  </si>
  <si>
    <t>Verre doseur</t>
  </si>
  <si>
    <t>Yaourtière</t>
  </si>
  <si>
    <t>Accessoires de salle de bain qui fonctionnent à piles (rasoir, etc.)</t>
  </si>
  <si>
    <t>Appareil à friser / défriser</t>
  </si>
  <si>
    <t xml:space="preserve">Appareil à ultrasons (soin visage ou cellulite) </t>
  </si>
  <si>
    <t>Appareil d'acupuncture</t>
  </si>
  <si>
    <t>Appareil d’électrostimulation / Electro-stimulateur / Ceinture chauffante</t>
  </si>
  <si>
    <t>Appareil d'électro-thérapie</t>
  </si>
  <si>
    <t>Appareil de balnéothérapie</t>
  </si>
  <si>
    <t>Appareil de luminothérapie</t>
  </si>
  <si>
    <t>Appareil de manucure et pédicure</t>
  </si>
  <si>
    <t>Appareil de massage</t>
  </si>
  <si>
    <t>Appareil de pressothérapie </t>
  </si>
  <si>
    <t>Appareil d'électromusculation</t>
  </si>
  <si>
    <t>Appareil Lampe Infrarouge</t>
  </si>
  <si>
    <t>Appareil pour la beauté des cheveux</t>
  </si>
  <si>
    <t>Bigoudis chauffants</t>
  </si>
  <si>
    <t>Brosse à dents</t>
  </si>
  <si>
    <t>Brosse soufflante</t>
  </si>
  <si>
    <t>Chargeur, convertisseur, transformateur…, pour PEM (cat. 02)</t>
  </si>
  <si>
    <t>Chauffe-boue </t>
  </si>
  <si>
    <t>Coffret manucure</t>
  </si>
  <si>
    <t>Combiné dentaire</t>
  </si>
  <si>
    <t>Distributeur de savon électronique / infrarouge</t>
  </si>
  <si>
    <t xml:space="preserve">Epilateur électrique </t>
  </si>
  <si>
    <t>Equipement pour la beauté du visage</t>
  </si>
  <si>
    <t>Hydropulseur</t>
  </si>
  <si>
    <t>Lampe bronzante/solaire/UV faciale - Solarium pour visage</t>
  </si>
  <si>
    <t>Minuteur</t>
  </si>
  <si>
    <t>Miroir lumineux (ou miroir éclairant)</t>
  </si>
  <si>
    <t>Montre, horloge, réveil, chronomètre</t>
  </si>
  <si>
    <t xml:space="preserve">Montre cardio fréquence </t>
  </si>
  <si>
    <t>Montre de voiture</t>
  </si>
  <si>
    <t>Montre solaire, digitale, …</t>
  </si>
  <si>
    <t>Mouche bébé éléctrique</t>
  </si>
  <si>
    <t xml:space="preserve">Pendule </t>
  </si>
  <si>
    <t>Pèse personne, impédancemètre, body controller</t>
  </si>
  <si>
    <t>Diffuseur de parfum, prise diffuseuse (insecticide, parfum, ...)</t>
  </si>
  <si>
    <t>Rasoir</t>
  </si>
  <si>
    <t>Sauna facial</t>
  </si>
  <si>
    <t>Sèche cheveux (ou casque séchoir)</t>
  </si>
  <si>
    <t>Sèche-mains</t>
  </si>
  <si>
    <t>Thermo-Horloge</t>
  </si>
  <si>
    <t>Thermomètre  (autre que thermomètre médical)</t>
  </si>
  <si>
    <t>Thermomètre de voiture, filaire</t>
  </si>
  <si>
    <t>Thermosonde de cuisson</t>
  </si>
  <si>
    <t>Tondeuse à cheveux</t>
  </si>
  <si>
    <t>Autre petit appareil ménager</t>
  </si>
  <si>
    <t>Câble HDMI</t>
  </si>
  <si>
    <t>Câble RCA</t>
  </si>
  <si>
    <t>Câble TV</t>
  </si>
  <si>
    <t>Adaptateur</t>
  </si>
  <si>
    <t>Bloc parafoudre</t>
  </si>
  <si>
    <t>Câble</t>
  </si>
  <si>
    <t>Cordon d'alimentation</t>
  </si>
  <si>
    <t>Eléments de connectique</t>
  </si>
  <si>
    <t>Multiprise</t>
  </si>
  <si>
    <t>Parasurtenseur</t>
  </si>
  <si>
    <t>Prolongateur, rallonge</t>
  </si>
  <si>
    <t>Sonde de température filaire</t>
  </si>
  <si>
    <t>Autre équipement passif</t>
  </si>
  <si>
    <t>Fauteuil électrique</t>
  </si>
  <si>
    <t>Lève-personne</t>
  </si>
  <si>
    <t>Lit médical</t>
  </si>
  <si>
    <t xml:space="preserve"> Meuble médical avec fonction électrique</t>
  </si>
  <si>
    <t>Autre gros équipement médical</t>
  </si>
  <si>
    <t>Aiguillon électrique pour animaux</t>
  </si>
  <si>
    <t>Alarme pour habitation, anti home-jacking</t>
  </si>
  <si>
    <t>Alcootest électronique</t>
  </si>
  <si>
    <t>Antivol electrique</t>
  </si>
  <si>
    <t>Automatisme de portail, porte de garage, volets, stores, …</t>
  </si>
  <si>
    <t>Avertisseur de radar</t>
  </si>
  <si>
    <t>Avertisseur sonore, avertisseur d'alarme</t>
  </si>
  <si>
    <t>Balance électronique (autre que balance de cuisine ou pèse-personne)</t>
  </si>
  <si>
    <t>Balise de détresse</t>
  </si>
  <si>
    <t>Ballast</t>
  </si>
  <si>
    <t>Bloc de puissance</t>
  </si>
  <si>
    <t>Boussole électronique</t>
  </si>
  <si>
    <t>Caméra de surveillance</t>
  </si>
  <si>
    <t>Caméra factice</t>
  </si>
  <si>
    <t xml:space="preserve">Capteur de mouvement </t>
  </si>
  <si>
    <t>Carillon, sonnette</t>
  </si>
  <si>
    <t>Centrale et système d'alarme, de télésurveillance (sans écran &gt;= 7")</t>
  </si>
  <si>
    <t>Chargeur, convertisseur, transformateur…, pour equipements des catégories 1, 6, 8 et 9</t>
  </si>
  <si>
    <t>Coffre fort à ouverture exclusivement électronique</t>
  </si>
  <si>
    <t>Coffret électrique pour piscine</t>
  </si>
  <si>
    <t>Collier pour chien</t>
  </si>
  <si>
    <t>Commutateur périmétrique (pour tondeuse robot)</t>
  </si>
  <si>
    <t>Compteur électronique (eau, gaz, etc,), compte-tours, …</t>
  </si>
  <si>
    <t xml:space="preserve">Contrôleur, limiteur, régulateur de charge </t>
  </si>
  <si>
    <t>Couverture piscine</t>
  </si>
  <si>
    <t>Détecteur de fumée, de gaz, d’humidité, d’immersion pour piscine, pour alarme anti-intrusion, de fuites d'eau, de luminosité, de métaux, …</t>
  </si>
  <si>
    <t>Enrouleur électrique</t>
  </si>
  <si>
    <t>Flashmètre </t>
  </si>
  <si>
    <t>Gâche et serrure électrique</t>
  </si>
  <si>
    <t xml:space="preserve">Gyrophare comme accessoire d’un équipement de contrôle de mesure et de surveillance </t>
  </si>
  <si>
    <t>Kit prises télécommandées</t>
  </si>
  <si>
    <t>Kit de retournement pour poussins</t>
  </si>
  <si>
    <t>Mire-œufs</t>
  </si>
  <si>
    <t>Mécanisme équilibreur électrique (pour tableaux</t>
  </si>
  <si>
    <t>Mètre à ruban automatique</t>
  </si>
  <si>
    <t>Multimètre, voltmètre, ampèremètre, testeur de courant, …</t>
  </si>
  <si>
    <t>Niveau laser, lunettes de chantier</t>
  </si>
  <si>
    <t>Onduleur autre que pour equipements informatiques</t>
  </si>
  <si>
    <t>Oreillette anti-endormissement</t>
  </si>
  <si>
    <t>Oscilloscope avec écran &lt; 7"</t>
  </si>
  <si>
    <t>Pied à coulisse électronique</t>
  </si>
  <si>
    <t>Plot de Place de Parking</t>
  </si>
  <si>
    <t>Podomètre</t>
  </si>
  <si>
    <t>Prise électrique programmable</t>
  </si>
  <si>
    <t>Programmateur (arrosage, secteur, chauffage, …)</t>
  </si>
  <si>
    <t>Régulateur (pH, …)</t>
  </si>
  <si>
    <t>Répartiteur de chauffage électronique</t>
  </si>
  <si>
    <t>Satfinder</t>
  </si>
  <si>
    <t>Schocker</t>
  </si>
  <si>
    <t>Sonde radio</t>
  </si>
  <si>
    <t>Sonomètre</t>
  </si>
  <si>
    <t>Station météo</t>
  </si>
  <si>
    <t>Système anti-aboiement</t>
  </si>
  <si>
    <t>Système de dressage </t>
  </si>
  <si>
    <t>Système de gestion de l'énergie électrique et solaire</t>
  </si>
  <si>
    <t>Systéme de localisation (traceur gps)</t>
  </si>
  <si>
    <t>Tableau coulissant à maneuvre électrique</t>
  </si>
  <si>
    <t>Télémètre laser</t>
  </si>
  <si>
    <t>Tirelire digitale</t>
  </si>
  <si>
    <t>Thermostat</t>
  </si>
  <si>
    <t>Tosmetre, wattmètre</t>
  </si>
  <si>
    <t>Tournevis testeur</t>
  </si>
  <si>
    <t>Transpondeur </t>
  </si>
  <si>
    <t>Variateur de lumière</t>
  </si>
  <si>
    <t>Autre instrument de surveillance et de contrôle</t>
  </si>
  <si>
    <t>Console de jeux</t>
  </si>
  <si>
    <t>Automate (jouet / décoration)</t>
  </si>
  <si>
    <t>Baignoire Balnéo</t>
  </si>
  <si>
    <t>Boîte à musique, galet sonore, …</t>
  </si>
  <si>
    <t>Bougie lumineuse ou musicale</t>
  </si>
  <si>
    <t>Briquet électronique</t>
  </si>
  <si>
    <t>Bûche électrique pour cheminée</t>
  </si>
  <si>
    <t>Cabine de douche multifonctions</t>
  </si>
  <si>
    <t>Capteur multi-sport</t>
  </si>
  <si>
    <t>Chargeur, convertisseur, transformateur…, pour équipements de la cat. 07</t>
  </si>
  <si>
    <t>Chauffe tasse</t>
  </si>
  <si>
    <t>Cigarette éléctronique</t>
  </si>
  <si>
    <t>Couvre-siège massant</t>
  </si>
  <si>
    <t>Eclairage de vélo</t>
  </si>
  <si>
    <t>Equipement de cardio fréquence pour le loisir et le sport</t>
  </si>
  <si>
    <t>Equipement de décoration avec fonction lumineuse</t>
  </si>
  <si>
    <t>Equipement d'éclairage portatif, dont la  finalité est d'être utilisée en se déplaçant</t>
  </si>
  <si>
    <t>Globe terrestre lumineux</t>
  </si>
  <si>
    <t>Guirlande lumineuse</t>
  </si>
  <si>
    <t>Gyropode</t>
  </si>
  <si>
    <t>Jouet à bulles</t>
  </si>
  <si>
    <t>Jumelles</t>
  </si>
  <si>
    <t>Kit d'arbitrage (drapeaux, oreillettes, sifflets)</t>
  </si>
  <si>
    <t>Lampe à plasma</t>
  </si>
  <si>
    <t>Lampe de poche petit format</t>
  </si>
  <si>
    <t xml:space="preserve">Lampe frontale avec carte électronique </t>
  </si>
  <si>
    <t>Lampe torche, baladeuse, torche dynamo</t>
  </si>
  <si>
    <t>Livre-son</t>
  </si>
  <si>
    <t>Loupe avec système d'éclairage</t>
  </si>
  <si>
    <t>Lunette à vision nocturne</t>
  </si>
  <si>
    <t>Manette de jeux</t>
  </si>
  <si>
    <t>Microscope</t>
  </si>
  <si>
    <t>Mini quad et mini moto électrique</t>
  </si>
  <si>
    <t>Moulinet électrique de pêche</t>
  </si>
  <si>
    <t>Ordinateur éducatif, pour enfant</t>
  </si>
  <si>
    <t>Patinette électrique</t>
  </si>
  <si>
    <t>Père noël musical </t>
  </si>
  <si>
    <t>Périphérique et accessoire de console de jeux (manette, volant, casque, etc,)</t>
  </si>
  <si>
    <t>Poisson nageur</t>
  </si>
  <si>
    <t>Porte clés lumineux</t>
  </si>
  <si>
    <t>Robot, robot PC, accessoires pour robot</t>
  </si>
  <si>
    <t xml:space="preserve">Sauna </t>
  </si>
  <si>
    <t>Semelle chauffante</t>
  </si>
  <si>
    <t>Scooter électrique</t>
  </si>
  <si>
    <t>Scoreur électronique</t>
  </si>
  <si>
    <t>Solarium, table UV</t>
  </si>
  <si>
    <t>Spa, piscine</t>
  </si>
  <si>
    <t>Stepper électrique ou avec compteur intégré</t>
  </si>
  <si>
    <t>Soufflerie musicale</t>
  </si>
  <si>
    <t>Table électrique pour toilettage</t>
  </si>
  <si>
    <t>Taille crayon électrique</t>
  </si>
  <si>
    <t>Tapis roulant</t>
  </si>
  <si>
    <t>Télescope électronique ou avec moteur</t>
  </si>
  <si>
    <t>Veilleuse de nuit</t>
  </si>
  <si>
    <t>Vélo à assistance électrique</t>
  </si>
  <si>
    <t>Vélo d’appartement électrique</t>
  </si>
  <si>
    <t>Vélo d’appartement avec compteur électrique intégré non détachable</t>
  </si>
  <si>
    <t>Vibromasseur, sex toys</t>
  </si>
  <si>
    <t>Village, sapin, décorations de noël avec éclairage, animation, …</t>
  </si>
  <si>
    <t>Autre jouet, équipement de loisirs et de sports</t>
  </si>
  <si>
    <t>Perceuse</t>
  </si>
  <si>
    <t>Visseuse</t>
  </si>
  <si>
    <t>Affuteur d'outillage</t>
  </si>
  <si>
    <t>Agrafeuse électrique </t>
  </si>
  <si>
    <t>Appareil à graver</t>
  </si>
  <si>
    <t>Arroseur automatique</t>
  </si>
  <si>
    <t>Aspirateur d'extérieur, aspirateur de piscine portatif (autre que robot)</t>
  </si>
  <si>
    <t>Booster de démarrage de véhicules, démarreur rapide</t>
  </si>
  <si>
    <t>Burineur</t>
  </si>
  <si>
    <t>Carrelette</t>
  </si>
  <si>
    <t>Chargeur de batteries de véhicule</t>
  </si>
  <si>
    <t>Chlorinateur (diffeuse de chlore, ph…)</t>
  </si>
  <si>
    <t>Cisaille électrique</t>
  </si>
  <si>
    <t>Ciseaux à bois électrique</t>
  </si>
  <si>
    <t>Clé à choc</t>
  </si>
  <si>
    <t>Clôture électrique, système d'électrification</t>
  </si>
  <si>
    <t>Convertisseur de fréquence pour outillage</t>
  </si>
  <si>
    <t>Coupe-bordures, taille-haies, tronçonneuse</t>
  </si>
  <si>
    <t>Coupe-queue</t>
  </si>
  <si>
    <t>Cric électrique</t>
  </si>
  <si>
    <t>Décapeuse</t>
  </si>
  <si>
    <t>Débecqueur</t>
  </si>
  <si>
    <t>Décolleuse</t>
  </si>
  <si>
    <t>Défonceuse</t>
  </si>
  <si>
    <t>Destructeur de papier</t>
  </si>
  <si>
    <t>Détartreur (eau)</t>
  </si>
  <si>
    <t>Dévidoir électrique (ruban adhésif, tuyaux, …)</t>
  </si>
  <si>
    <t xml:space="preserve">Ecorneur électrique </t>
  </si>
  <si>
    <t>Electrolyseur au sel (pour piscine)</t>
  </si>
  <si>
    <t>Electro-vanne</t>
  </si>
  <si>
    <t>Essuie-glace électrique (pour bateaux…)</t>
  </si>
  <si>
    <t xml:space="preserve">Etiqueteuse </t>
  </si>
  <si>
    <t>Fer à souder</t>
  </si>
  <si>
    <t>Filtre de piscine</t>
  </si>
  <si>
    <t>Fontaine brumisateur</t>
  </si>
  <si>
    <t>Fontaine décorative avec pompe</t>
  </si>
  <si>
    <t>Foreuse</t>
  </si>
  <si>
    <t>Gonfleur, matelas gonflable avec pompe</t>
  </si>
  <si>
    <t>Grignoteuse</t>
  </si>
  <si>
    <t xml:space="preserve">Groupe de filtration </t>
  </si>
  <si>
    <t>Guindeaux (pour relever l'ancre de bateau)</t>
  </si>
  <si>
    <t>Ioniseur antitartre / pour piscine</t>
  </si>
  <si>
    <t>Lampe à brume (avec pompe)</t>
  </si>
  <si>
    <t>Lime</t>
  </si>
  <si>
    <t xml:space="preserve">Lustreuse automobile </t>
  </si>
  <si>
    <t xml:space="preserve">Machine à coudre </t>
  </si>
  <si>
    <t>Machine à relier</t>
  </si>
  <si>
    <t>Malaxeur, mélangeur portatif</t>
  </si>
  <si>
    <t>Massicot</t>
  </si>
  <si>
    <t>Meuleuse</t>
  </si>
  <si>
    <t>Module de nage à contre-courant</t>
  </si>
  <si>
    <t>Mortaiseuse</t>
  </si>
  <si>
    <t>Moteur électrique d'appoint (multi-usage)</t>
  </si>
  <si>
    <t>Moteur de tourne-broche</t>
  </si>
  <si>
    <t>Mur filtrant piscine</t>
  </si>
  <si>
    <t>Nettoyeur de gouttières</t>
  </si>
  <si>
    <t>Ouvre-lettres</t>
  </si>
  <si>
    <t>Palan électrique</t>
  </si>
  <si>
    <t>Perforateur</t>
  </si>
  <si>
    <t>Pistolet à colle</t>
  </si>
  <si>
    <t>Pistolet à peinture</t>
  </si>
  <si>
    <t>Plastifieuse</t>
  </si>
  <si>
    <t>Plieuse de lettres</t>
  </si>
  <si>
    <t>Pompe pour aquarium, piscine, spa, chauffage, …</t>
  </si>
  <si>
    <t>Ponçeuse</t>
  </si>
  <si>
    <t>Poste à souder</t>
  </si>
  <si>
    <t>Pulvérisateur de peinture et des projecteurs de poudre</t>
  </si>
  <si>
    <t>Rabot</t>
  </si>
  <si>
    <t>Rainureuse</t>
  </si>
  <si>
    <t>Relieuse</t>
  </si>
  <si>
    <t>Repousseur de taupes (appareil à ultrasons), taupicide</t>
  </si>
  <si>
    <t>Scie</t>
  </si>
  <si>
    <t>Souffleuse de jardin</t>
  </si>
  <si>
    <t>Système de filtration pour piscine</t>
  </si>
  <si>
    <t>Station électrique portative</t>
  </si>
  <si>
    <t>Treuil, winch</t>
  </si>
  <si>
    <t>Vaporisateur</t>
  </si>
  <si>
    <t>Vérin électrique (pour bateau)</t>
  </si>
  <si>
    <t>Autre outillage électroportatif et non stationnaire</t>
  </si>
  <si>
    <t>Adoucisseur d'eau</t>
  </si>
  <si>
    <t>Aplatisseur à grains</t>
  </si>
  <si>
    <t xml:space="preserve">Bétonnière électrique </t>
  </si>
  <si>
    <t>Broyeur de végétaux, broyeur à céréales</t>
  </si>
  <si>
    <t>Centrale d'énergie (avec convertisseur, compresseur, …)</t>
  </si>
  <si>
    <t>Débroussailleuse</t>
  </si>
  <si>
    <t>Déneigeuse</t>
  </si>
  <si>
    <t>Egrenoir</t>
  </si>
  <si>
    <t>Fendeur de bûches, scie à bûches</t>
  </si>
  <si>
    <t>Groupe surpresseur</t>
  </si>
  <si>
    <t>Motobineuse</t>
  </si>
  <si>
    <t>Nettoyeur Haute Pression</t>
  </si>
  <si>
    <t>Plumeuse</t>
  </si>
  <si>
    <t>Robot de nettoyage piscine</t>
  </si>
  <si>
    <t>Scarificateur</t>
  </si>
  <si>
    <t>Tondeuse à gazon électrique (poussée ou tractée)</t>
  </si>
  <si>
    <t>Tour à bois</t>
  </si>
  <si>
    <t>Transpalette</t>
  </si>
  <si>
    <t>Autres gros outillage et outillage stationnaire</t>
  </si>
  <si>
    <t>Autre équipement d'outillage et jardinage</t>
  </si>
  <si>
    <t>Appareil de mesures physiologiques</t>
  </si>
  <si>
    <t>Défibrillateur</t>
  </si>
  <si>
    <t>Doppler fœtal</t>
  </si>
  <si>
    <t>Moniteur cardiaque</t>
  </si>
  <si>
    <t>Pompe de nutrition entérale</t>
  </si>
  <si>
    <t>Sonotone</t>
  </si>
  <si>
    <t>Tensiomètre</t>
  </si>
  <si>
    <t>Thermomètre médical</t>
  </si>
  <si>
    <t>Autre petit équipement médical</t>
  </si>
  <si>
    <t>Téléphone cellulaire, smartphone</t>
  </si>
  <si>
    <t>Autre appareil de téléphonie mobile</t>
  </si>
  <si>
    <t>Moniteur informatique</t>
  </si>
  <si>
    <t>Poste de télévision</t>
  </si>
  <si>
    <t>TV portable</t>
  </si>
  <si>
    <t>Autre écran plat</t>
  </si>
  <si>
    <t>Tablette PC, tablette multimédia</t>
  </si>
  <si>
    <t>Tablette</t>
  </si>
  <si>
    <t>Ordinateur portable</t>
  </si>
  <si>
    <t>Client léger portable</t>
  </si>
  <si>
    <t>PC tout-en-un</t>
  </si>
  <si>
    <t>Ordinateur individuel</t>
  </si>
  <si>
    <t>Lave-linge (non combiné avec un autre appareil)</t>
  </si>
  <si>
    <t>Lave-vaisselle (non combiné avec un autre appareil)</t>
  </si>
  <si>
    <t>Armoire séchante </t>
  </si>
  <si>
    <t>Cabine de séchage pour chiens/chats</t>
  </si>
  <si>
    <t>Cave à vins à effet Peltier -thermoélectrique</t>
  </si>
  <si>
    <t>Mini-réfrigérateur à effet Peltier - thermoélectrique</t>
  </si>
  <si>
    <t>Cuisinière (électrique ou gaz avec raccord électrique)</t>
  </si>
  <si>
    <t>Lave-linge ou lave-vaisselle combiné avec un autre appareil</t>
  </si>
  <si>
    <t xml:space="preserve">Sèche-linge, Essoreuse à linge </t>
  </si>
  <si>
    <t>Four encastrable, four-vapeur</t>
  </si>
  <si>
    <t>Rôtissoire</t>
  </si>
  <si>
    <t>Autre gros électroménager (hors réfrigération-clim)</t>
  </si>
  <si>
    <t>Bacs à échauder</t>
  </si>
  <si>
    <t xml:space="preserve">Câble chauffant </t>
  </si>
  <si>
    <t>Câble chauffant pour mise hors gel de tuyaux</t>
  </si>
  <si>
    <t>Chaudière électrique</t>
  </si>
  <si>
    <t>Chauffage céramique</t>
  </si>
  <si>
    <t>Chauffage pour aquarium</t>
  </si>
  <si>
    <t>Chauffage soufflant mobile</t>
  </si>
  <si>
    <t>Chauffe-eau instantané</t>
  </si>
  <si>
    <t>Cheminée électrique</t>
  </si>
  <si>
    <t>Convecteur ou radiateur électrique fixe ou mobile</t>
  </si>
  <si>
    <t>Coussin chauffant</t>
  </si>
  <si>
    <t>Couverture électrique</t>
  </si>
  <si>
    <t>Couveuse électrique</t>
  </si>
  <si>
    <t>Echangeur thermique piscine</t>
  </si>
  <si>
    <t>Miroir anti-buée</t>
  </si>
  <si>
    <t>Module hydraulique pour pompe à chaleur</t>
  </si>
  <si>
    <t>Panneau radiant</t>
  </si>
  <si>
    <t>Panneau rayonnant fixe ou mobile</t>
  </si>
  <si>
    <t>Plancher chauffant électrique</t>
  </si>
  <si>
    <t>Poêle électrique, poêle à énergie non électrique mais se branchant sur secteur (pour thermostat, ..)</t>
  </si>
  <si>
    <t>Radiateur bain d'huile</t>
  </si>
  <si>
    <t>Réchauffeur électrique (piscine, pompe à chaleur)</t>
  </si>
  <si>
    <t>Sèche serviette</t>
  </si>
  <si>
    <t>Serre chauffante, parois chauffantes</t>
  </si>
  <si>
    <t>Thermobox, réflecteur pour poussins</t>
  </si>
  <si>
    <t>Unité intérieure de climatisation, de pompe à chaleur</t>
  </si>
  <si>
    <t>Ventilo-convecteur (pour le chauffage et la climatisation, à eau chaude ou froide, sans fluide frigorigène)</t>
  </si>
  <si>
    <t>Autres équipements pour chauffer</t>
  </si>
  <si>
    <t>Autre appareil de chauffage électrique</t>
  </si>
  <si>
    <t>Déshumidificateur sans fluide frigorigène</t>
  </si>
  <si>
    <t>Déshydrateur</t>
  </si>
  <si>
    <t>Humidificateur sans fluide frigorigène</t>
  </si>
  <si>
    <t>Ioniseur d'air, purificateur d'air</t>
  </si>
  <si>
    <t>Rafraîchisseur d'air sans fluide frigorigène</t>
  </si>
  <si>
    <t>Ventilateur à poser ou sur pied, ventilateur de plafond, ventilateur pour foyer fermé de cheminée</t>
  </si>
  <si>
    <t xml:space="preserve">VMC </t>
  </si>
  <si>
    <t>Autres équipements pour la ventilation, l'extraction d'air</t>
  </si>
  <si>
    <t>Autre équipement de ventilation</t>
  </si>
  <si>
    <t>Chauffe-eau à accumulation, ballon, cumulus</t>
  </si>
  <si>
    <t>Chauffe-eau solaire (avec dispositif électrique)</t>
  </si>
  <si>
    <t>Aute appareil de production - stockage d'eau chaude</t>
  </si>
  <si>
    <t>Climatiseur multibloc, multisplit</t>
  </si>
  <si>
    <t>Pompe à chaleur réversible multibloc, multisplit</t>
  </si>
  <si>
    <t>Pompe à chaleur "chaud seul" monobloc</t>
  </si>
  <si>
    <t>Chauffe-eau thermodynamique monobloc</t>
  </si>
  <si>
    <t>Climatiseur monobloc</t>
  </si>
  <si>
    <t>Pompe à chaleur réversible monobloc</t>
  </si>
  <si>
    <t>Pompe à chaleur "chaud seul" multibloc, multisplit</t>
  </si>
  <si>
    <t>Chauffe-eau thermodynamique multibloc, multisplit</t>
  </si>
  <si>
    <t>Autre pompe à chaleur et climatisation</t>
  </si>
  <si>
    <t>Réfrigérateur</t>
  </si>
  <si>
    <t>Congélateur</t>
  </si>
  <si>
    <t>Réfrigérateur-congélateur combiné</t>
  </si>
  <si>
    <t>Déshumidificateur</t>
  </si>
  <si>
    <t>Humidificateur</t>
  </si>
  <si>
    <t>Fabrique à glaçons, turbine à glace</t>
  </si>
  <si>
    <t>Cave à vin</t>
  </si>
  <si>
    <t>Autre gros équipement de réfrigération</t>
  </si>
  <si>
    <t>Produits</t>
  </si>
  <si>
    <t>GEMF</t>
  </si>
  <si>
    <t>GEMHF</t>
  </si>
  <si>
    <t>PAM</t>
  </si>
  <si>
    <t>Vitrocéramique</t>
  </si>
  <si>
    <t>Textiles</t>
  </si>
  <si>
    <t>Câbles électriques</t>
  </si>
  <si>
    <t>Condensateurs</t>
  </si>
  <si>
    <t>Composants contenant du mercure</t>
  </si>
  <si>
    <t>Type de produit*</t>
  </si>
  <si>
    <t>L'extraction de la batterie est-elle réalisable ?*</t>
  </si>
  <si>
    <t>Catégorie d'appareils</t>
  </si>
  <si>
    <t>Catégorie 1</t>
  </si>
  <si>
    <t>Catégorie 2</t>
  </si>
  <si>
    <t>Catégorie 4</t>
  </si>
  <si>
    <t>Catégorie 5</t>
  </si>
  <si>
    <t>Catégorie 6</t>
  </si>
  <si>
    <t>Catégorie 8 &lt; 50 cm</t>
  </si>
  <si>
    <t>Catégorie 8 &gt; 50 cm</t>
  </si>
  <si>
    <t>PMMA non chargé en RFB</t>
  </si>
  <si>
    <r>
      <rPr>
        <b/>
        <sz val="12"/>
        <rFont val="Calibri"/>
        <family val="2"/>
        <scheme val="minor"/>
      </rPr>
      <t xml:space="preserve">
</t>
    </r>
    <r>
      <rPr>
        <b/>
        <u/>
        <sz val="16"/>
        <rFont val="Calibri"/>
        <family val="2"/>
        <scheme val="minor"/>
      </rPr>
      <t>OCAD3E</t>
    </r>
    <r>
      <rPr>
        <u/>
        <sz val="16"/>
        <rFont val="Calibri"/>
        <family val="2"/>
        <scheme val="minor"/>
      </rPr>
      <t xml:space="preserve">
</t>
    </r>
    <r>
      <rPr>
        <sz val="16"/>
        <rFont val="Calibri"/>
        <family val="2"/>
        <scheme val="minor"/>
      </rPr>
      <t>Organisme Coordonnateur Agréé pour les Déchets d’Equipements Electriques et Electroniques</t>
    </r>
    <r>
      <rPr>
        <u/>
        <sz val="16"/>
        <rFont val="Calibri"/>
        <family val="2"/>
        <scheme val="minor"/>
      </rPr>
      <t xml:space="preserve">
</t>
    </r>
    <r>
      <rPr>
        <sz val="12"/>
        <rFont val="Calibri"/>
        <family val="2"/>
        <scheme val="minor"/>
      </rPr>
      <t xml:space="preserve">
</t>
    </r>
  </si>
  <si>
    <r>
      <t xml:space="preserve">La loi AGEC (2020) a créé une nouvelle obligation pour les producteurs en matière d’information des consommateurs sur les qualités et caractéristiques environnementales des produits mis sur le marché (article 13). Cette obligation est établie dans le Code de l’Environnement :
</t>
    </r>
    <r>
      <rPr>
        <b/>
        <i/>
        <sz val="12"/>
        <rFont val="Calibri"/>
        <family val="2"/>
        <scheme val="minor"/>
      </rPr>
      <t>"Art. L. 541-9-1</t>
    </r>
    <r>
      <rPr>
        <i/>
        <sz val="12"/>
        <rFont val="Calibri"/>
        <family val="2"/>
        <scheme val="minor"/>
      </rPr>
      <t>. – Afin d’améliorer l’information des consommateurs, les producteurs et importateurs de produits générateurs de déchets informent les consommateurs, par voie de marquage, d’étiquetage, d’affichage ou par tout autre procédé approprié, sur leurs qualités et caractéristiques environnementales, notamment l’incorporation de matière recyclée, l’emploi de ressources renouvelables, la durabilité, la compostabilité, la réparabilité, les possibilités de réemploi, la recyclabilité et la présence de substances dangereuses, de métaux précieux ou de terres rares, en cohérence avec le droit de l’Union européenne."</t>
    </r>
  </si>
  <si>
    <r>
      <rPr>
        <b/>
        <sz val="12"/>
        <rFont val="Calibri"/>
        <family val="2"/>
        <scheme val="minor"/>
      </rPr>
      <t>Le décret n°2022-748</t>
    </r>
    <r>
      <rPr>
        <sz val="12"/>
        <rFont val="Calibri"/>
        <family val="2"/>
        <scheme val="minor"/>
      </rPr>
      <t xml:space="preserve"> du 29 avril 2022 précise les modalités d’application de ces obligations, au travers des articles R 541-220 à R541-223 du Code de l’Environnement. Le décret établit également que l’information sur la recyclabilité est communiquée au producteur par l’éco-organisme auquel il adhère, le cas échéant avec la mise à disposition d’un outil de calcul selon une méthode harmonisée.</t>
    </r>
  </si>
  <si>
    <t>https://www.ecologie.gouv.fr/encadrement-des-allegations-environnementales-et-information-du-consommateur-sur-produits</t>
  </si>
  <si>
    <r>
      <rPr>
        <b/>
        <sz val="12"/>
        <rFont val="Calibri"/>
        <family val="2"/>
        <scheme val="minor"/>
      </rPr>
      <t>Une Foire Aux Questions (FAQ)</t>
    </r>
    <r>
      <rPr>
        <sz val="12"/>
        <rFont val="Calibri"/>
        <family val="2"/>
        <scheme val="minor"/>
      </rPr>
      <t xml:space="preserve"> a également été publiée par le Ministère en charge de l’Ecologie :</t>
    </r>
  </si>
  <si>
    <r>
      <rPr>
        <b/>
        <u/>
        <sz val="11"/>
        <rFont val="Calibri"/>
        <family val="2"/>
        <scheme val="minor"/>
      </rPr>
      <t>Ce décret établit 5 critères permettant d’évaluer la recyclabilité d’un équipement et électronique</t>
    </r>
    <r>
      <rPr>
        <sz val="11"/>
        <rFont val="Calibri"/>
        <family val="2"/>
        <scheme val="minor"/>
      </rPr>
      <t xml:space="preserve">:
1.	La capacité à être efficacement collecté à l'échelle du territoire, via l'accès de la population à des points de collecte de proximité ;
2.	La capacité à être trié, c'est-à-dire orienté vers les filières de recyclage afin d'être recyclé ;
3.	L'absence d'éléments ou substances perturbant le tri, le recyclage ou limitant l'utilisation de la matière recyclée 
4.	La capacité à ce que la matière recyclée produite par les processus de recyclage mis en œuvre représente plus de 50 % en masse du déchet collecté 
5.	La capacité à être recyclé à l'échelle industrielle et en pratique, notamment via une garantie que la qualité de la matière recyclée obtenue est suffisante pour garantir la pérennité des débouchés, et à ce que la filière de recyclage puisse justifier d'une bonne capacité de prise en charge des produits pouvant s'y intégrer.
</t>
    </r>
    <r>
      <rPr>
        <b/>
        <sz val="11"/>
        <rFont val="Calibri"/>
        <family val="2"/>
        <scheme val="minor"/>
      </rPr>
      <t>Selon les résultats de l’évaluation, 2 mentions peuvent être affichées</t>
    </r>
    <r>
      <rPr>
        <sz val="11"/>
        <rFont val="Calibri"/>
        <family val="2"/>
        <scheme val="minor"/>
      </rPr>
      <t xml:space="preserve"> :
- si la recyclabilité du produit est supérieure à 50% : afficher la mention « produit majoritairement recyclable »
- si la recyclabilité du produit est supérieure à 95% : possibilité d’afficher la mention « produit entièrement recyclable » 
D’après le décret, si les 5 critères ne sont pas remplis (recyclabilité &lt; 50%), aucune mention ne doit être affichée.</t>
    </r>
  </si>
  <si>
    <t>Contact</t>
  </si>
  <si>
    <t>Processus d'évaluation</t>
  </si>
  <si>
    <t>Règles  d'utilisation de l'outil</t>
  </si>
  <si>
    <t>Vue d'ensemble</t>
  </si>
  <si>
    <r>
      <t xml:space="preserve">L'évaluation se déroule en plusieurs étapes, décrites ci-dessous:
</t>
    </r>
    <r>
      <rPr>
        <b/>
        <u/>
        <sz val="11"/>
        <rFont val="Calibri"/>
        <family val="2"/>
        <scheme val="minor"/>
      </rPr>
      <t>1/ Extraction de la pile ou de l'accumulateur</t>
    </r>
    <r>
      <rPr>
        <sz val="11"/>
        <rFont val="Calibri"/>
        <family val="2"/>
        <scheme val="minor"/>
      </rPr>
      <t xml:space="preserve">
Pour tous les produits contenant une pile ou un accumulateur, le producteur doit s’assurer que cet élément puisse être extrait de l’appareil afin de le recycler en sécurité. Les conditions à vérifier sont explicitées dans l'onglet "</t>
    </r>
    <r>
      <rPr>
        <i/>
        <sz val="11"/>
        <color rgb="FF0070C0"/>
        <rFont val="Calibri"/>
        <family val="2"/>
        <scheme val="minor"/>
      </rPr>
      <t>1. Extraction P&amp;A</t>
    </r>
    <r>
      <rPr>
        <sz val="11"/>
        <rFont val="Calibri"/>
        <family val="2"/>
        <scheme val="minor"/>
      </rPr>
      <t xml:space="preserve">". Si le produit n’en contient pas, ce prérequis est validé de facto. La recyclabilité des piles et accumulateurs en tant que tels n’est en revanche pas évaluable par le présent outil. Leur masse ne doit pas être prise en compte dans le bilan décrit dans les étapes suivantes.
</t>
    </r>
    <r>
      <rPr>
        <b/>
        <u/>
        <sz val="11"/>
        <rFont val="Calibri"/>
        <family val="2"/>
        <scheme val="minor"/>
      </rPr>
      <t>2/ Evaluation simplifiée pour les produits présumés majoritairement recyclables</t>
    </r>
    <r>
      <rPr>
        <sz val="11"/>
        <rFont val="Calibri"/>
        <family val="2"/>
        <scheme val="minor"/>
      </rPr>
      <t xml:space="preserve">
Pour certaines sous-catégories de produits dont la composition est globalement stable dans le temps et homogène entre modèles, et qui sont, hors exceptions, majoritairement recyclables au sens de la présente méthodologie, le producteur peut réaliser une évaluation simplifiée et faire apparaitre la mention « produit majoritairement recyclable » sous réserve de vérifier que :
	- la composition du modèle visé ne diverge pas significativement de la composition de référence sur la base de laquelle la présomption de recyclabilité a été établie,
	- le modèle visé ne contient pas d’éléments perturbateurs particuliers limitant sa recyclabilité, si de tels éléments sont recensés dans la présente note.
L'onglet"</t>
    </r>
    <r>
      <rPr>
        <i/>
        <sz val="11"/>
        <color rgb="FF0070C0"/>
        <rFont val="Calibri"/>
        <family val="2"/>
        <scheme val="minor"/>
      </rPr>
      <t>2. Présomption de recyclabilité</t>
    </r>
    <r>
      <rPr>
        <sz val="11"/>
        <rFont val="Calibri"/>
        <family val="2"/>
        <scheme val="minor"/>
      </rPr>
      <t xml:space="preserve">" fournit la liste des produits éligibles à cette présomption de recyclabilité, avec les compositions moyennes et tolérances associées.
</t>
    </r>
    <r>
      <rPr>
        <b/>
        <u/>
        <sz val="11"/>
        <rFont val="Calibri"/>
        <family val="2"/>
        <scheme val="minor"/>
      </rPr>
      <t>3/ Bilan matière de recyclabilité</t>
    </r>
    <r>
      <rPr>
        <sz val="11"/>
        <rFont val="Calibri"/>
        <family val="2"/>
        <scheme val="minor"/>
      </rPr>
      <t xml:space="preserve">
Si le produit n’est pas éligible à la présomption de recyclabilité, un bilan quantifié de la part recyclable du produit doit être évalué sur la base des paramètres fournis dans l'onglet "</t>
    </r>
    <r>
      <rPr>
        <i/>
        <sz val="11"/>
        <color rgb="FF0070C0"/>
        <rFont val="Calibri"/>
        <family val="2"/>
        <scheme val="minor"/>
      </rPr>
      <t>3. Bilan matière"</t>
    </r>
    <r>
      <rPr>
        <sz val="11"/>
        <rFont val="Calibri"/>
        <family val="2"/>
        <scheme val="minor"/>
      </rPr>
      <t>. Ce bilan peut être réalisé de manière itérative, en commençant l’évaluation par les matières recyclables (listées dans l'onglet "</t>
    </r>
    <r>
      <rPr>
        <i/>
        <sz val="11"/>
        <color rgb="FF0070C0"/>
        <rFont val="Calibri"/>
        <family val="2"/>
        <scheme val="minor"/>
      </rPr>
      <t>INFO_Matières recyclables</t>
    </r>
    <r>
      <rPr>
        <sz val="11"/>
        <rFont val="Calibri"/>
        <family val="2"/>
        <scheme val="minor"/>
      </rPr>
      <t>") les plus pondéreuses présentes dans le produit: 
	- la mention « produit majoritairement recyclable » peut être affichée dès que la recyclabilité du produit dépasse 60 % sur la base de ce bilan (le reste des autres matériaux pouvant alors être -négligé). Cette condition est vérifiée si le produit contient une proportion supérieure ou égale à 50% en masse de matériaux métalliques.
	- lorsque la recyclabilité du produit est évaluée entre 50% et 60%, l’absence de liaisons entre pièces perturbatrices pour le recyclage des matières utilisées doit être vérifiée (voir étape 4 ci-dessous et onglet "</t>
    </r>
    <r>
      <rPr>
        <i/>
        <sz val="11"/>
        <color rgb="FF0070C0"/>
        <rFont val="Calibri"/>
        <family val="2"/>
        <scheme val="minor"/>
      </rPr>
      <t>4. Liaisons perturbatrices</t>
    </r>
    <r>
      <rPr>
        <sz val="11"/>
        <rFont val="Calibri"/>
        <family val="2"/>
        <scheme val="minor"/>
      </rPr>
      <t xml:space="preserve">")
	- lorsque la recyclabilité du produit est évaluée inférieure à 50%, le produit ne peut pas afficher la mention « produit majoritairement recyclable »
Le bilan doit être complété jusqu’à ce qu’une proportion supérieure à 50% du produit soit évaluée comme « recyclable » ou comme « non-recyclable ». La masse totale du produit s’entend hors piles et accumulateurs et emballages. 
</t>
    </r>
    <r>
      <rPr>
        <b/>
        <u/>
        <sz val="11"/>
        <rFont val="Calibri"/>
        <family val="2"/>
        <scheme val="minor"/>
      </rPr>
      <t>4/ Vérification de l’absence de liaisons perturbant le recyclage</t>
    </r>
    <r>
      <rPr>
        <sz val="11"/>
        <rFont val="Calibri"/>
        <family val="2"/>
        <scheme val="minor"/>
      </rPr>
      <t xml:space="preserve">
Si, après réalisation complète du bilan tel que décrit ci-dessus, la part recyclable du produit est comprise entre 50 et 60%, une dernière vérification doit être réalisée concernant l’impact d’éventuelles liaisons entre pièces dans le produit. Cette vérification est décrite dans l'onglet "</t>
    </r>
    <r>
      <rPr>
        <i/>
        <sz val="11"/>
        <color rgb="FF0070C0"/>
        <rFont val="Calibri"/>
        <family val="2"/>
        <scheme val="minor"/>
      </rPr>
      <t>4. Liaisons perturbatrices</t>
    </r>
    <r>
      <rPr>
        <sz val="11"/>
        <rFont val="Calibri"/>
        <family val="2"/>
        <scheme val="minor"/>
      </rPr>
      <t xml:space="preserve">", et concerne uniquement les liaisons irréversibles entre pièces en matières plastiques recyclables et d'autres matériaux. Si, après vérification, la part recyclable du produit est supérieure à 50% de la masse totale du produit, le produit peut afficher la mention « produit majoritairement recyclable ». Dans le cas contraire, cette mention ne peut pas être affichée.
</t>
    </r>
    <r>
      <rPr>
        <b/>
        <u/>
        <sz val="11"/>
        <rFont val="Calibri"/>
        <family val="2"/>
        <scheme val="minor"/>
      </rPr>
      <t>5/ Extrapolation par gammes de produits</t>
    </r>
    <r>
      <rPr>
        <sz val="11"/>
        <rFont val="Calibri"/>
        <family val="2"/>
        <scheme val="minor"/>
      </rPr>
      <t xml:space="preserve">
Dès lors qu’un produit représentatif au sein d’une gamme plus large de références est éligible à la mention « majoritairement recyclable », il est possible d’extrapoler cette qualité environnementale aux autres références de cette gamme et de considérer qu’elles sont également éligibles à la même mention sous réserve que l’écart de composition entre ces références et celle du produit représentatif n’est pas de nature à inverser le résultat de l’évaluation. Chaque producteur est responsable des règles internes fixant les modalités d’extrapolation (identification du produit « représentatif », recensement des produits considérés comme faisant partie de la même gamme, tolérances assurant que chacune des références soit de fait éligible à la même mention que le produit représentatif). </t>
    </r>
  </si>
  <si>
    <t>Version de l'outil</t>
  </si>
  <si>
    <t>Date de diffusion</t>
  </si>
  <si>
    <t>Commentaires</t>
  </si>
  <si>
    <t>1.0</t>
  </si>
  <si>
    <t>Exemples</t>
  </si>
  <si>
    <t>Catégorie d'équipement électrique et électronique (EEE)*</t>
  </si>
  <si>
    <t>lave-linge</t>
  </si>
  <si>
    <t>à compléter</t>
  </si>
  <si>
    <t>Référence commerciale du produit*</t>
  </si>
  <si>
    <t>à compléter (optionnel)</t>
  </si>
  <si>
    <t xml:space="preserve">Tous les champs marqués d'une astérisque sont à remplir obligatoirement pour le bon déroulement de l'évaluation. </t>
  </si>
  <si>
    <t>Champ de texte obligatoire, valeur à sélectionner dans la liste fournie (voir tableau fourni ci-dessous). Ce champ conditionne l'affectation de paramètres de recyclabilité représentatifs pour le produit concerné dans la suite de l'évaluation.</t>
  </si>
  <si>
    <t>Champ de texte libre et optionnel, ce champ a uniquement une fonction de suivi interne du producteur</t>
  </si>
  <si>
    <t>Champ de texte en saisie libre mais obligatoire, nécessaire pour pouvoir démontrer l'adéquation entre la mention affichée au consommateur sur une référence donnée et l'évaluation réalisée grâce à cet outil</t>
  </si>
  <si>
    <t>réfrigérateurs, congélateurs, distributeurs automatiques de produits froids, appareils de conditionnement d'air, déshumidificateurs, pompes à chaleur,  tous appareils thermodynamiques, etc.</t>
  </si>
  <si>
    <t>équipements d'échange thermique</t>
  </si>
  <si>
    <t>écrans, moniteurs et équipements comprenant des écrans d'une surface supérieure à 100 cm²</t>
  </si>
  <si>
    <t>gros équipements</t>
  </si>
  <si>
    <t>écrans, télévisions, cadres photo LCD, moniteurs, ordinateurs portables, etc.</t>
  </si>
  <si>
    <t>tous équipements hors équipements d’échange thermique dont une dimension extérieure est supérieure à 50 cm, dont par exemple : gros électroménager, radiateurs électriques, chaudières, gros outillage, etc.</t>
  </si>
  <si>
    <t>petits équipements</t>
  </si>
  <si>
    <t>petits équipements informatiques et de télécommunications</t>
  </si>
  <si>
    <t>cycles à pédalage assisté et engins de déplacement personnel motorisés &lt; 50 cm</t>
  </si>
  <si>
    <t>cycles à pédalage assisté et engins de déplacement personnel motorisés &gt; 50 cm</t>
  </si>
  <si>
    <t>équipements dont toutes les dimensions extérieures sont inférieures à 50 cm, dont par exemple : aspirateurs, petit électroménager, équipements de soin personnel, équipements audio-vidéo, jouets électriques, petit outillage, etc.</t>
  </si>
  <si>
    <t>équipements dont toutes les dimensions extérieures sont inférieures à 50 cm, dont par exemple : téléphones portables, GPS, calculatrices, ordinateurs portables, imprimantes, périphériques informatiques, etc.</t>
  </si>
  <si>
    <t>Catégories d'équipement électrique et électronique (EEE)*</t>
  </si>
  <si>
    <t>Dénominations usuelles</t>
  </si>
  <si>
    <t>Cellule C7:</t>
  </si>
  <si>
    <t>AIDES A LA SAISIE</t>
  </si>
  <si>
    <t>Cellule C6:</t>
  </si>
  <si>
    <t>équipements de déplacement personnel motorisés dont toutes les dimensions extérieures sont inférieures à 50 cm</t>
  </si>
  <si>
    <t>équipements de déplacement personnel motorisés dont une dimension extérieure est supérieure à 50 cm</t>
  </si>
  <si>
    <t>Cellule C4:</t>
  </si>
  <si>
    <t xml:space="preserve">De ce fait, les équipements contenant une ou plusieurs piles ou accumulateurs encapsulés, surmoulés ou sertis dans l’appareil ne sont pas considérés comme recyclables. </t>
  </si>
  <si>
    <t xml:space="preserve">Si une pile ou un accumulateur est fixé par un moyen facilement réversible (ex. : adhésif) ou fixé sur un composant pouvant lui-même être extrait facilement (par exemple : pile soudée sur une carte électronique pouvant être extraire en sécurité), le prérequis est considéré comme validé. </t>
  </si>
  <si>
    <t>Ce prérequis ne s’applique pas aux téléphones cellulaires et smartphones, qui constituent un cas particulier car leur traitement en vue du recyclage demeure possible par certains procédés malgré la présence de la batterie. La faculté de retirer la batterie de ces appareils demeure toutefois importante pour allonger leur durée d’usage et pour permettre d’optimiser le choix des procédés de recyclage pour la batterie d’une part et pour le reste de l’appareil d’autre part.</t>
  </si>
  <si>
    <t>Le produit évalué appartient-il à l'une des sous-catégories pouvant bénéficier d'une présomption de recyclabilité ?</t>
  </si>
  <si>
    <t>La composition du produit évalué est-elle homogène par rapport à la composition de référence établie pour cette sous-catégorie ?</t>
  </si>
  <si>
    <t>Champ binaire OUI/NON, optionnel (voir tableau ci-dessous). Si la réponse est "oui", le producteur doit vérifier que la composition du produit évalué est homogène par rapport à la composition de référence établie pour cette sous-catégorie.</t>
  </si>
  <si>
    <t>réfrigérateur</t>
  </si>
  <si>
    <t>lave-vaisselle</t>
  </si>
  <si>
    <t>table de cuisson à gaz</t>
  </si>
  <si>
    <t>Sous-catégories pouvant bénéficier de la présomption de recyclabilité</t>
  </si>
  <si>
    <t>Composition de référence</t>
  </si>
  <si>
    <t>Tolérance</t>
  </si>
  <si>
    <t>+/- 20% de variation en masse</t>
  </si>
  <si>
    <t>≥ 80% de métaux</t>
  </si>
  <si>
    <t>≥  70% métaux</t>
  </si>
  <si>
    <t>Désignation du produit</t>
  </si>
  <si>
    <t>Recyclabilité par matériaux</t>
  </si>
  <si>
    <t>Liste verte</t>
  </si>
  <si>
    <t>Tous métaux et alliages métalliques</t>
  </si>
  <si>
    <t>OUI</t>
  </si>
  <si>
    <t>Liste orange</t>
  </si>
  <si>
    <t>Catégories de produits</t>
  </si>
  <si>
    <t>cat. 1</t>
  </si>
  <si>
    <t xml:space="preserve">cat. 4 et 8 </t>
  </si>
  <si>
    <t>(si &gt; 50 cm)</t>
  </si>
  <si>
    <t xml:space="preserve">cat. 5, 6 et 8 </t>
  </si>
  <si>
    <t>(si &lt; 50 cm)</t>
  </si>
  <si>
    <t>ABS non chargé en RFB et de densité &lt; 1,1</t>
  </si>
  <si>
    <t>ABS-PC non chargé en RFB et de densité &lt; 1,1</t>
  </si>
  <si>
    <t>NON</t>
  </si>
  <si>
    <t>PS non chargé en RFB et de densité &lt; 1,1</t>
  </si>
  <si>
    <t>PE non chargé en RFB et de densité &lt; 1,1</t>
  </si>
  <si>
    <t>PP non chargé en RFB et de densité &lt; 1,1</t>
  </si>
  <si>
    <t>Liste rouge</t>
  </si>
  <si>
    <t xml:space="preserve">Tous plastiques de densité &gt; 1,1 ou inconnue </t>
  </si>
  <si>
    <t>Tous plastiques chargés en RFB</t>
  </si>
  <si>
    <t>Mousses expansées</t>
  </si>
  <si>
    <t>Caoutchoucs, silicones, élastomères</t>
  </si>
  <si>
    <t>Tous matériaux non cités par ailleurs</t>
  </si>
  <si>
    <t>cat. 2</t>
  </si>
  <si>
    <t>ECRANS</t>
  </si>
  <si>
    <t>cat. 5, 6 et 8 
(si &lt; 50 cm)</t>
  </si>
  <si>
    <t>cat. 4 et 8 
(si &gt; 50 cm)</t>
  </si>
  <si>
    <t>Information optionnelle, pour aider à la structuration des données par le producteur</t>
  </si>
  <si>
    <t>Contenu par défaut en matières recyclables dans des composants complexes</t>
  </si>
  <si>
    <t>Flux de DEEE</t>
  </si>
  <si>
    <t>Moteurs électriques</t>
  </si>
  <si>
    <t>Compresseurs</t>
  </si>
  <si>
    <t>Disques durs HDD</t>
  </si>
  <si>
    <t>Dalles LCD – hors partie métallique</t>
  </si>
  <si>
    <t>Désignation interne de la matière*</t>
  </si>
  <si>
    <t>Désignation interne de la pièce</t>
  </si>
  <si>
    <t>Désignation interne du sous-ensemble</t>
  </si>
  <si>
    <t>Information requise pour pouvoir vérifier l'adéquation des paramètres de recyclabilité utilisés</t>
  </si>
  <si>
    <t>Métaux</t>
  </si>
  <si>
    <t>Autres</t>
  </si>
  <si>
    <t>ABS, PS, PE, PP non chargés en RFB et de densité &lt; 1,1</t>
  </si>
  <si>
    <t>ABS-PC
non chargé en RFB et de densité &lt; 1,1</t>
  </si>
  <si>
    <t xml:space="preserve">PMMA 
non chargé en RFB </t>
  </si>
  <si>
    <t>Tous plastiques chargés en RFB ou de densité &gt; 1,1 (hors PMMA)</t>
  </si>
  <si>
    <t>Silicones, élastomères, textiles</t>
  </si>
  <si>
    <t>Céramique, vitrocéramique</t>
  </si>
  <si>
    <t>Bois, gaz, matériaux non cités par ailleurs</t>
  </si>
  <si>
    <t>NOMENCLATURE</t>
  </si>
  <si>
    <t>Sous-totaux</t>
  </si>
  <si>
    <t>Type de composant complexe
(Optionnel)</t>
  </si>
  <si>
    <t>Masse totale du composant complexe
(Optionnel)</t>
  </si>
  <si>
    <t xml:space="preserve">Si la composition d'un composant complexe n'est pas connue, une composition par défaut peut être appliquée: indiquer ici le type de composant </t>
  </si>
  <si>
    <r>
      <t xml:space="preserve">Liste orange
</t>
    </r>
    <r>
      <rPr>
        <i/>
        <sz val="12"/>
        <color rgb="FF000000"/>
        <rFont val="Calibri"/>
        <family val="2"/>
      </rPr>
      <t>(matériaux recyclables selon le type de produit)</t>
    </r>
  </si>
  <si>
    <r>
      <t xml:space="preserve">Liste verte
</t>
    </r>
    <r>
      <rPr>
        <i/>
        <sz val="12"/>
        <color rgb="FF000000"/>
        <rFont val="Calibri"/>
        <family val="2"/>
      </rPr>
      <t>(matériaux recyclables)</t>
    </r>
  </si>
  <si>
    <t>Ecrans</t>
  </si>
  <si>
    <t>total recyclable</t>
  </si>
  <si>
    <t>total non recyclable</t>
  </si>
  <si>
    <t>Bilan</t>
  </si>
  <si>
    <t>% recyclable</t>
  </si>
  <si>
    <t>% non-recyclable</t>
  </si>
  <si>
    <t>% matières recyclables</t>
  </si>
  <si>
    <t>% matières non-recyclables</t>
  </si>
  <si>
    <t>Fractions minérales</t>
  </si>
  <si>
    <t>Liaisons perturbatrices du recyclage</t>
  </si>
  <si>
    <t>Cas pratiques</t>
  </si>
  <si>
    <t>Règles simplifiées</t>
  </si>
  <si>
    <t>Pied en plastique surmoulé sur un tube métallique (exemple : pied de lave-linge)</t>
  </si>
  <si>
    <t>- tube métallique : recyclable</t>
  </si>
  <si>
    <t xml:space="preserve">-pied en plastique : non recyclable </t>
  </si>
  <si>
    <t>Lest en béton surmoulé dans une coque plastique</t>
  </si>
  <si>
    <t>- lest béton : recyclable (si produit de GEMHF)</t>
  </si>
  <si>
    <t xml:space="preserve">- coque plastique : non recyclable </t>
  </si>
  <si>
    <t>Cadre plastique surmoulé sur une plaque de verre (exemple : étagère de réfrigérateur)</t>
  </si>
  <si>
    <t>- cadre plastique : non recyclable</t>
  </si>
  <si>
    <t>- verre : recyclable</t>
  </si>
  <si>
    <t>Couche de métal collé sur une couche de plastique (exemple : porte et contre-porte de lave-linge top)</t>
  </si>
  <si>
    <t>- métal : recyclable</t>
  </si>
  <si>
    <t>- plastique : non recyclable</t>
  </si>
  <si>
    <t>Tube métallique encapsulé dans une mousse expansée PUR (exemple : sonde de réfrigérateur) </t>
  </si>
  <si>
    <t>- mousse polyuréthane : non recyclable</t>
  </si>
  <si>
    <t>Panneaux composites plastique-métal (exemple : isolants thermiques)</t>
  </si>
  <si>
    <t>- couche plastique : non recyclable</t>
  </si>
  <si>
    <t>- couche métallique : recyclable</t>
  </si>
  <si>
    <t>Feuille aluminium collée sur un bloc de polystyrène expansé (PSE)</t>
  </si>
  <si>
    <t>- PSE : non recyclable</t>
  </si>
  <si>
    <t>- Feuille aluminium : recyclable</t>
  </si>
  <si>
    <t>Vis métallique dans une poignée plastique </t>
  </si>
  <si>
    <t>- vis métalliques : recyclables</t>
  </si>
  <si>
    <t>- poignée plastique : recyclable (l’effet des vis étant jugé marginal en termes de pertes de matières)</t>
  </si>
  <si>
    <t>Insert métallique dans un surmoulage plastique</t>
  </si>
  <si>
    <t>- surmoulage plastique : non recyclable</t>
  </si>
  <si>
    <t xml:space="preserve">Si le produit n’est pas éligible à la présomption de recyclabilité, un bilan quantifié de la part recyclable du produit doit être évalué sur la base des paramètres fournis dans l'onglet "3. Bilan matière". Ce bilan peut être réalisé de manière itérative, en commençant l’évaluation par les matières recyclables (listées dans l'onglet "INFO_Matières recyclables") les plus pondéreuses présentes dans le produit: 
	- la mention « produit majoritairement recyclable » peut être affichée dès que la recyclabilité du produit dépasse 60 % sur la base de ce bilan (le détail des autres matériaux pouvant alors être négligé). Cette condition est vérifiée si le produit contient une proportion supérieure ou égale à 50% en masse de matériaux métalliques.
	- lorsque la recyclabilité du produit est évaluée entre 50% et 60%, l’absence de liaisons entre pièces perturbatrices pour le recyclage des matières utilisées doit être vérifiée (voir consignes dans l'onglet "4. Liaisons perturbatrices" et colonne R du présent onglet)
	- lorsque la recyclabilité du produit est évaluée inférieure à 50%, le produit ne peut pas afficher la mention « produit majoritairement recyclable »
Le bilan doit être complété jusqu’à ce qu’une proportion supérieure à 50% du produit soit évaluée comme « recyclable » ou comme « non-recyclable ». La masse totale du produit s’entend hors piles et accumulateurs et emballages. </t>
  </si>
  <si>
    <t>Plastiques</t>
  </si>
  <si>
    <t>RESULTAT</t>
  </si>
  <si>
    <t>Colonnes T à AE destinées à être masquées dans la version diffusée</t>
  </si>
  <si>
    <t>Si la composition d'un composant complexe n'est pas connue, une composition par défaut peut être appliquée: indiquer ici sa masse totale</t>
  </si>
  <si>
    <r>
      <t>Cartes électroniques</t>
    </r>
    <r>
      <rPr>
        <sz val="8"/>
        <color rgb="FF000000"/>
        <rFont val="Calibri"/>
        <family val="2"/>
      </rPr>
      <t> </t>
    </r>
    <r>
      <rPr>
        <sz val="11"/>
        <color rgb="FF000000"/>
        <rFont val="Calibri"/>
        <family val="2"/>
      </rPr>
      <t>(génériques)</t>
    </r>
  </si>
  <si>
    <r>
      <t>Cartes électroniques</t>
    </r>
    <r>
      <rPr>
        <sz val="8"/>
        <color rgb="FF000000"/>
        <rFont val="Calibri"/>
        <family val="2"/>
      </rPr>
      <t> </t>
    </r>
    <r>
      <rPr>
        <sz val="11"/>
        <color rgb="FF000000"/>
        <rFont val="Calibri"/>
        <family val="2"/>
      </rPr>
      <t>(riches)*</t>
    </r>
  </si>
  <si>
    <t>Onglet destiné à être masqué dans la version diffusée</t>
  </si>
  <si>
    <r>
      <rPr>
        <b/>
        <sz val="12"/>
        <rFont val="Calibri"/>
        <family val="2"/>
        <scheme val="minor"/>
      </rPr>
      <t>La Note technique du 15 juin 2023, réalisée conjointement par les éco-organismes Ecologic et ecosystem réunis au sein de l'Organisme Coordonnateur Agréé pour les Déchets d'Equipements Electriques et Electroniques (OCAD3E), fournit une méthodologie harmonisée</t>
    </r>
    <r>
      <rPr>
        <sz val="12"/>
        <rFont val="Calibri"/>
        <family val="2"/>
        <scheme val="minor"/>
      </rPr>
      <t xml:space="preserve"> qui permet aux producteurs d’équipements électriques et électroniques de caractériser la recyclabilité de leurs produits pour informer le consommateur selon les mentions fixées par le décret n°2022-748.</t>
    </r>
  </si>
  <si>
    <t>Le présent outil permet aux producteurs d'équipements électriques et électroniques de mettre en œuvre les règles établies dans le cadre de cette note technique. Son usage n'est pas obligatoire.</t>
  </si>
  <si>
    <t>INFORMATIONS A RENSEIGNER</t>
  </si>
  <si>
    <r>
      <t xml:space="preserve">L'étape décrite dans le présent onglet est une voie simplifiée d'évaluation, </t>
    </r>
    <r>
      <rPr>
        <b/>
        <u/>
        <sz val="12"/>
        <rFont val="Calibri"/>
        <family val="2"/>
        <scheme val="minor"/>
      </rPr>
      <t>optionnelle</t>
    </r>
    <r>
      <rPr>
        <b/>
        <sz val="12"/>
        <rFont val="Calibri"/>
        <family val="2"/>
        <scheme val="minor"/>
      </rPr>
      <t xml:space="preserve">, permise sur certaines sous-catégories de produits uniquement (listées dans le tableau d'aide à la saisie ci-dessous. 
Si le produit évalué n'appartient pas à l'une de ces sous-catégories, l'évaluation "complète" doit être réalisée en suivant les étapes décrites dans les onglets "3. Bilan matière" et "4. Liaisons perturbatrices".
Le producteur peut dans tous les cas réaliser une évaluation complète en suivant les étapes décrites dans les onglets "3. Bilan matière" et "4. Liaisons perturbatrices", y compris si le produit évalué appartient à l'une des sous-catégories listées dans le présent onglet.
</t>
    </r>
  </si>
  <si>
    <t>Bilan des données renseignées</t>
  </si>
  <si>
    <r>
      <rPr>
        <b/>
        <sz val="12"/>
        <color theme="0"/>
        <rFont val="Calibri"/>
        <family val="2"/>
        <scheme val="minor"/>
      </rPr>
      <t xml:space="preserve">Complétude de la nomenclature </t>
    </r>
    <r>
      <rPr>
        <sz val="12"/>
        <color theme="0"/>
        <rFont val="Calibri"/>
        <family val="2"/>
        <scheme val="minor"/>
      </rPr>
      <t xml:space="preserve">
</t>
    </r>
    <r>
      <rPr>
        <i/>
        <sz val="10"/>
        <color theme="0"/>
        <rFont val="Calibri"/>
        <family val="2"/>
        <scheme val="minor"/>
      </rPr>
      <t>(contrôle par rapport à la masse déclarée dans l'onglet "0.Identification du produit" - cellule C8)</t>
    </r>
  </si>
  <si>
    <t>Si le bilan matière indique un taux de recyclabilité compris entre 50% et 60% (cellule D6), l'absence ou l'effet éventuel de liaisons perturbatrices doit être vérifiée selon les règles fournies dans l'onglet "4.Liaisons perturbatrices"</t>
  </si>
  <si>
    <r>
      <t xml:space="preserve">Liste rouge
</t>
    </r>
    <r>
      <rPr>
        <i/>
        <sz val="12"/>
        <rFont val="Calibri"/>
        <family val="2"/>
      </rPr>
      <t xml:space="preserve">(matériaux non-recyclables - </t>
    </r>
    <r>
      <rPr>
        <i/>
        <u/>
        <sz val="12"/>
        <rFont val="Calibri"/>
        <family val="2"/>
      </rPr>
      <t>détail non obligatoire pour réaliser l'évaluation</t>
    </r>
    <r>
      <rPr>
        <i/>
        <sz val="12"/>
        <rFont val="Calibri"/>
        <family val="2"/>
      </rPr>
      <t>)</t>
    </r>
  </si>
  <si>
    <r>
      <rPr>
        <b/>
        <sz val="12"/>
        <rFont val="Calibri"/>
        <family val="2"/>
        <scheme val="minor"/>
      </rPr>
      <t>Lorsque le bilan matière calculé dans l'onglet "3.Bilan matière" après avoir renseigné les colonnes B à Q résulte en une recyclabilité du produit comprise entre 50% et 60% (résultat obtenu en cellule D6), il est nécessaire de vérifier l’absence de liaisons perturbatrices du recyclage, susceptibles de limiter la recyclabilité du produit en dessous du seuil de 50%</t>
    </r>
    <r>
      <rPr>
        <sz val="12"/>
        <rFont val="Calibri"/>
        <family val="2"/>
        <scheme val="minor"/>
      </rPr>
      <t xml:space="preserve">. 
Lorsque ce bilan est supérieur à 60%, cette vérification n'est pas nécessaire: les pertes potentielles de recyclabilité peuvent être supposées inférieures à 10% de la masse du produit, et ne sont alors pas susceptibles de modifier la mention de recyclabilité à afficher au consommateur.
</t>
    </r>
    <r>
      <rPr>
        <b/>
        <u/>
        <sz val="12"/>
        <rFont val="Calibri"/>
        <family val="2"/>
        <scheme val="minor"/>
      </rPr>
      <t>Sont considérées comme des liaisons perturbatrices du recyclage</t>
    </r>
    <r>
      <rPr>
        <sz val="12"/>
        <rFont val="Calibri"/>
        <family val="2"/>
        <scheme val="minor"/>
      </rPr>
      <t xml:space="preserve"> : </t>
    </r>
    <r>
      <rPr>
        <sz val="12"/>
        <color rgb="FFFF0000"/>
        <rFont val="Calibri"/>
        <family val="2"/>
        <scheme val="minor"/>
      </rPr>
      <t>l’ensemble des liaisons irréversibles ne pouvant être séparées par un opérateur ou un procédé de recyclage. Ceci inclue les liaisons telles que le collage, le surmoulage, la co-injection, le sertissage, les inserts thermofixés, les soudures par ultrasons d’un matériau plastique recyclable avec un autre matériau.</t>
    </r>
    <r>
      <rPr>
        <sz val="12"/>
        <rFont val="Calibri"/>
        <family val="2"/>
        <scheme val="minor"/>
      </rPr>
      <t xml:space="preserve">
</t>
    </r>
    <r>
      <rPr>
        <b/>
        <u/>
        <sz val="12"/>
        <rFont val="Calibri"/>
        <family val="2"/>
        <scheme val="minor"/>
      </rPr>
      <t>En l’état actuel des connaissances, seules les pièces en matières plastiques recyclables</t>
    </r>
    <r>
      <rPr>
        <sz val="12"/>
        <rFont val="Calibri"/>
        <family val="2"/>
        <scheme val="minor"/>
      </rPr>
      <t xml:space="preserve"> </t>
    </r>
    <r>
      <rPr>
        <sz val="12"/>
        <color rgb="FFFF0000"/>
        <rFont val="Calibri"/>
        <family val="2"/>
        <scheme val="minor"/>
      </rPr>
      <t>(appartenant aux listes Verte et Orange du tableau fourni dans l'onglet "3.Bilan matière")</t>
    </r>
    <r>
      <rPr>
        <sz val="12"/>
        <rFont val="Calibri"/>
        <family val="2"/>
        <scheme val="minor"/>
      </rPr>
      <t xml:space="preserve"> peuvent subir des pertes significatives de recyclabilité en raison de ces liaisons. 
</t>
    </r>
    <r>
      <rPr>
        <b/>
        <u/>
        <sz val="12"/>
        <rFont val="Calibri"/>
        <family val="2"/>
        <scheme val="minor"/>
      </rPr>
      <t>Lorsque le bilan des matières recyclables calculé dans l'onglet "3.Bilan matière" (cellule D6) est compris entre 50% et 60%</t>
    </r>
    <r>
      <rPr>
        <sz val="12"/>
        <rFont val="Calibri"/>
        <family val="2"/>
        <scheme val="minor"/>
      </rPr>
      <t xml:space="preserve">:
Si le produit contient une proportion supérieure ou égale à 50% en masse de matériaux métalliques : le produit peut afficher la mention « produit majoritairement recyclable » ;
Si le produit contient une proportion inférieure à 50% en masse de matériaux métalliques :
•	En l’absence d’informations sur la présence et la nature de telles liaisons perturbatrices : le produit ne peut pas afficher la mention « produit majoritairement recyclable » ;
•	Si le produit ne contient pas de liaison perturbatrice : le produit peut afficher la mention « produit majoritairement recyclable » ;
•	</t>
    </r>
    <r>
      <rPr>
        <sz val="12"/>
        <color rgb="FFFF0000"/>
        <rFont val="Calibri"/>
        <family val="2"/>
        <scheme val="minor"/>
      </rPr>
      <t>Si le produit contient une ou plusieurs liaisons perturbatrices impliquant des plastiques recyclables, l</t>
    </r>
    <r>
      <rPr>
        <b/>
        <sz val="12"/>
        <color rgb="FFFF0000"/>
        <rFont val="Calibri"/>
        <family val="2"/>
        <scheme val="minor"/>
      </rPr>
      <t>a masse du ou de ces plastiques liés irréversiblement doit être considérée comme non-recyclable et doit être reportée en colonne R</t>
    </r>
    <r>
      <rPr>
        <sz val="12"/>
        <color rgb="FFFF0000"/>
        <rFont val="Calibri"/>
        <family val="2"/>
        <scheme val="minor"/>
      </rPr>
      <t xml:space="preserve"> du tableau dans l'onglet "3.BIlan matière". </t>
    </r>
    <r>
      <rPr>
        <b/>
        <sz val="12"/>
        <color rgb="FFFF0000"/>
        <rFont val="Calibri"/>
        <family val="2"/>
        <scheme val="minor"/>
      </rPr>
      <t>Les autres matériaux recyclables hors plastiques (métaux par exemple) restent quant à eux recyclables.</t>
    </r>
    <r>
      <rPr>
        <sz val="12"/>
        <rFont val="Calibri"/>
        <family val="2"/>
        <scheme val="minor"/>
      </rPr>
      <t xml:space="preserve">
	- si le pourcentage de recyclabilité actualisé suite à cette modification ("3.Bilan matière" - cellule D6) devient alors inférieur à 50%, le produit ne peut pas afficher la mention « majoritairement recyclable »
	- si le pourcentage de recyclabilité actualisé suite à cette modification ("3.Bilan matière" - cellule D6) reste supérieur à 50%, le produit peut afficher la mention « majoritairement recyclable »
L’obtention de certains labels (ex. : EPEAT, Blue Angel) peut requérir des documents justifiant l’absence de liaisons perturbatrices du recyclage. Sous réserve que les exigences fixées par ces labels soient alignées avec la présente méthodologie, la preuve d’obtention dudit label peut permettre de justifier l’absence de liaison perturbatrice au sens de la présente méthodologie.
Pour plus de précision dans la prise en compte de ces liaisons lorsque celle-ci est nécessaire, il est recommandé de détailler la masse de chacune des pièces concernées dans la nomenclature renseignée dans l'onglet "3.Bilan matière". Pour évaluer la masse de matériaux rendus non recyclables en raison d’une liaison irréversible, le producteur peut ne prendre en compte que la part de ces matériaux prise par cette liaison (estimations au cas par cas sur la base de ratios massiques ou surfaciques).</t>
    </r>
  </si>
  <si>
    <t xml:space="preserve">Tous les champs marqués d'une astérisque sont à remplir obligatoirement pour le bon déroulement de l'évaluation. 
En fonction des logiciels que vous utilisez et de leur version, il est possible que des messages et demandes de confirmation concernant le format du fichier apparaissent lors de son enregistrement. 
Ce fichier ne contient pas de macros, et peut normalement être enregistré et utilisé sous les formats les plus courants (.xls, .xlsx, .xlsm, etc.). </t>
  </si>
  <si>
    <t>blender</t>
  </si>
  <si>
    <t>≥ 60% de métaux,
≥15% d’ABS/PS/PE/PP non chargés et non bromés, 
≥ 2% de verre</t>
  </si>
  <si>
    <t xml:space="preserve">≥ 35% de métaux, 
≥ 25% de béton,
≥ 15% d’ABS/PS/PE/PP non chargés et non bromés, </t>
  </si>
  <si>
    <t>≥ 60% de métaux, 
≥ 5% d’ABS/PS/PE/PP non chargés et non bromés</t>
  </si>
  <si>
    <r>
      <t>En suivant les règles fournies dans l'onglet "</t>
    </r>
    <r>
      <rPr>
        <i/>
        <sz val="11"/>
        <color rgb="FFC00000"/>
        <rFont val="Calibri"/>
        <family val="2"/>
        <scheme val="minor"/>
      </rPr>
      <t>4. Liaisons perturbatrices</t>
    </r>
    <r>
      <rPr>
        <sz val="11"/>
        <color rgb="FFC00000"/>
        <rFont val="Calibri"/>
        <family val="2"/>
        <scheme val="minor"/>
      </rPr>
      <t xml:space="preserve">", </t>
    </r>
    <r>
      <rPr>
        <u/>
        <sz val="11"/>
        <color rgb="FFC00000"/>
        <rFont val="Calibri"/>
        <family val="2"/>
        <scheme val="minor"/>
      </rPr>
      <t>reporter dans cette colonne les masses de plastiques saisies en colonne H, I, J et concernées par une liaison perturbatrice du recyclage.</t>
    </r>
    <r>
      <rPr>
        <sz val="11"/>
        <color rgb="FFC00000"/>
        <rFont val="Calibri"/>
        <family val="2"/>
        <scheme val="minor"/>
      </rPr>
      <t xml:space="preserve"> </t>
    </r>
    <r>
      <rPr>
        <u/>
        <sz val="11"/>
        <color rgb="FFC00000"/>
        <rFont val="Calibri"/>
        <family val="2"/>
        <scheme val="minor"/>
      </rPr>
      <t>Ces masses ne doivent plus figurer dans les colonnes  H à J.</t>
    </r>
  </si>
  <si>
    <t>Types de produit - liste fournie à titre indicatif</t>
  </si>
  <si>
    <t>Champ de texte en saisie libre mais obligatoire, nécessaire pour pouvoir vérifier l'adéquation de la catégorie sélectionnée (ligne 7) et, le cas échéant, l'usage correct de l'évaluation simplifiée décrite dans l'onglet "2.Présomption de recyclabilité". La liste détaillée dans la section "Aides à la saisie" ci-dessous est fournie à titre indicatif.</t>
  </si>
  <si>
    <r>
      <t xml:space="preserve">Indiquer ci-dessous les masses de matières concernées. 
</t>
    </r>
    <r>
      <rPr>
        <b/>
        <i/>
        <sz val="12"/>
        <rFont val="Calibri"/>
        <family val="2"/>
        <scheme val="minor"/>
      </rPr>
      <t>Veillez à utiliser la même unité</t>
    </r>
    <r>
      <rPr>
        <i/>
        <sz val="12"/>
        <rFont val="Calibri"/>
        <family val="2"/>
        <scheme val="minor"/>
      </rPr>
      <t xml:space="preserve"> (grammes ou kilogrammes) que pour la déclaration de la masse totale du produit dans l'onglet "0.Identification du produit" (cellules C8 et C9)</t>
    </r>
  </si>
  <si>
    <t xml:space="preserve">Masse modélisée* </t>
  </si>
  <si>
    <r>
      <t xml:space="preserve">Masse totale du produit* 
</t>
    </r>
    <r>
      <rPr>
        <i/>
        <sz val="11"/>
        <color theme="0"/>
        <rFont val="Calibri"/>
        <family val="2"/>
        <scheme val="minor"/>
      </rPr>
      <t>(hors emballages, hors piles ou accumulateurs)</t>
    </r>
  </si>
  <si>
    <r>
      <t xml:space="preserve">Champ numérique en saisie libre mais obligatoire , nécessaire pour vérifier l'adéquation du bilan matière réalisé dans l'onglet "3. Bilan matière". Les emballages, piles et accumulateurs doivent être exclus de la masse du produit. </t>
    </r>
    <r>
      <rPr>
        <b/>
        <i/>
        <sz val="11"/>
        <rFont val="Calibri"/>
        <family val="2"/>
        <scheme val="minor"/>
      </rPr>
      <t>Attention: l'unité utilisée (grammes ou kilogrammes) doit être la même que pour la saisie de la nomenclature dans l'onglet "3.Bilan matière"</t>
    </r>
  </si>
  <si>
    <t>Unité</t>
  </si>
  <si>
    <t>Unité de masse utilisée</t>
  </si>
  <si>
    <r>
      <t xml:space="preserve">Champ obligatoire, unité à sélectionner en grammes ou kilogrammes. </t>
    </r>
    <r>
      <rPr>
        <b/>
        <i/>
        <sz val="11"/>
        <rFont val="Calibri"/>
        <family val="2"/>
        <scheme val="minor"/>
      </rPr>
      <t>Attention: l'unité utilisée (grammes ou kilogrammes) doit être la même que pour la saisie de la nomenclature dans l'onglet "3.Bilan matière"</t>
    </r>
  </si>
  <si>
    <t>g</t>
  </si>
  <si>
    <t>kg</t>
  </si>
  <si>
    <t>Champ binaire OUI/NON, optionnel (voir tableau ci-dessous). La composition du produit évalué ne doit pas dévier de la composition de référence fournie dans le tableau ci-dessous dans une proportion supérieure à la tolérance indiquée.
Si les réponses en cellules C5 et C6 sont "oui", le produit peut afficher la mention "produit majoritairement recyclable"</t>
  </si>
  <si>
    <r>
      <rPr>
        <u/>
        <sz val="12"/>
        <color theme="1"/>
        <rFont val="Calibri"/>
        <family val="2"/>
        <scheme val="minor"/>
      </rPr>
      <t>Pour prétendre à la mention « produit majoritairement recyclable », un équipement électrique et électronique doit valider le prérequis suivant :</t>
    </r>
    <r>
      <rPr>
        <sz val="12"/>
        <color theme="1"/>
        <rFont val="Calibri"/>
        <family val="2"/>
        <scheme val="minor"/>
      </rPr>
      <t xml:space="preserve"> 
« la pile ou l’accumulateur doit pouvoir être extraite de l’appareil en sécurité par un opérateur, sans endommager la pile ou l’accumulateur d’une façon conduisant à augmenter le risque d’incident thermique ou chimique, avec des outils disponibles dans le commerce tels que définis par la norme EN45554». 
&gt;&gt; si le produit remplit ce critère, sélectionner "oui" en cellule C4
&gt;&gt; si le produit ne remplit pas ce critère ou que le producteur ne dispose pas des informations permettant de répondre, sélectionner "non" en cellule C4
&gt;&gt; si le produit ne contient pas pile ou accumulateur, sélectionner "non concerné" en cellule C4</t>
    </r>
  </si>
  <si>
    <t>Non</t>
  </si>
  <si>
    <t>Champ OUI/NON/Non concerné, obligatoire. Ce critère ne concerne pas la catégorie "Téléphone cellulaire, smartphone". Si la réponse à ce pré-requis est "non", le produit ne peut pas afficher de mention "produit majoritairement recyclable" ni "produit entièrement recyclable", le reste de l'évaluation n'est pas nécessaire.</t>
  </si>
  <si>
    <t>*utilisable uniquement pour les produits suivants: smartphones, ordinateurs portables, imprimantes, moniteurs, téléviseurs, tablettes, unités centrales</t>
  </si>
  <si>
    <t>1. Prérequis sur l'extraction de pile ou accumulateur</t>
  </si>
  <si>
    <t>2. Présomption de recyclabilité</t>
  </si>
  <si>
    <t>3. Bilan Matière - 4. Liaisons perturbatrices</t>
  </si>
  <si>
    <t>0. Identification produit</t>
  </si>
  <si>
    <t>Mention de recyclabilité</t>
  </si>
  <si>
    <t>Extrapolation à d'autres produits</t>
  </si>
  <si>
    <t>Liste des références commerciales rattachées à cette évaluation</t>
  </si>
  <si>
    <t>Dès lors qu’un produit représentatif au sein d’une gamme plus large de références est éligible à la mention « majoritairement recyclable », il est possible d’extrapoler cette qualité environnementale aux autres références de cette gamme et de considérer qu’elles sont également éligibles à la même mention sous réserve que l’écart de composition entre ces références et celle du produit représentatif n’est pas de nature à inverser le résultat de l’évaluation. Chaque producteur est responsable des règles internes fixant les modalités d’extrapolation (identification du produit « représentatif », recensement des produits considérés comme faisant partie de la même gamme, tolérances assurant que chacune des références soit de fait éligible à la même mention que le produit représentatif).</t>
  </si>
  <si>
    <t>Eléments justifiant l'extrapolation à ces références</t>
  </si>
  <si>
    <t>à compléter le cas échéant</t>
  </si>
  <si>
    <t>Synthèse de l'évaluation et mention applicable à la référence évaluée</t>
  </si>
  <si>
    <t>VERIFICATION A RENSEIGNER</t>
  </si>
  <si>
    <t>RESULTAT BILAN MATIERE</t>
  </si>
  <si>
    <t>RESULTAT COMPLET</t>
  </si>
  <si>
    <t>L'analyse des liaisons perturbatrices a-t-elle été réalisée conformément aux règles établies dans l'onglet 4 ?</t>
  </si>
  <si>
    <t>Première version de l'outil de calcul, en application de la note méthodologique du 26/06/2023</t>
  </si>
  <si>
    <t>1.1</t>
  </si>
  <si>
    <r>
      <t xml:space="preserve">Correction d'erreurs:
- Onglet "1. Extraction P&amp;A" (formule en cellule F4: résultat erroné) // </t>
    </r>
    <r>
      <rPr>
        <u/>
        <sz val="11"/>
        <color theme="1"/>
        <rFont val="Calibri"/>
        <family val="2"/>
        <scheme val="minor"/>
      </rPr>
      <t>uniquement dans le version en anglais</t>
    </r>
    <r>
      <rPr>
        <sz val="11"/>
        <color theme="1"/>
        <rFont val="Calibri"/>
        <family val="2"/>
        <scheme val="minor"/>
      </rPr>
      <t xml:space="preserve">
- Onglet "3. Bilan matière" (formule en cellule D5: ne prenait pas en compte les masses déclarées en colonne R)</t>
    </r>
  </si>
  <si>
    <t>1.2</t>
  </si>
  <si>
    <t>- Correction d'erreur: Onglet "3. Bilan matière" (formule en cellule D4: masses saisies en colonne R non comptabilisées précédemment)
- Adaptation pour certaines versions d'Excel: Onglet "3. Bilan matière" (formule en cellule D4: modification de la syntaxe de la formule pour éviter les messages d'erreur générés par certaines versions d'Excel)</t>
  </si>
  <si>
    <t>En cas de difficultés persistantes sur l'utilisation de ce fichier, vous pouvez solliciter vos contacts habituels au sein de votre éco-organisme. Pour ecosystem: ecoconception@ecosystem.eco // Pour Ecologic: rronceray@ecologic-france.com</t>
  </si>
  <si>
    <t>Cellule C5:</t>
  </si>
  <si>
    <t>unité centrale (hors accessoires)</t>
  </si>
  <si>
    <t>≥ 90% de métaux</t>
  </si>
  <si>
    <t>centrale de traitement d’air</t>
  </si>
  <si>
    <t>chaudière biomasse (à bois bûche, granulés) ou fioul</t>
  </si>
  <si>
    <t>≥ 70% de métaux</t>
  </si>
  <si>
    <t>groupe de production d’eau glacée (chiller)</t>
  </si>
  <si>
    <t>unité de toiture réversible (rooftop)</t>
  </si>
  <si>
    <t>unité intérieure ou extérieure de pompe à chaleur air-air de type DRV</t>
  </si>
  <si>
    <t>chauffe-eau thermodynamique</t>
  </si>
  <si>
    <t xml:space="preserve">≥ 70% de métaux </t>
  </si>
  <si>
    <t>caisson de ventilation (simple flux collectif hygroréglable ou autoréglable, double flux tertiaire avec batterie à eau chaude)</t>
  </si>
  <si>
    <t>chaudière gaz (collective ou individuelle)</t>
  </si>
  <si>
    <t>pompe à chaleur (air-air, air-eau, double service air-eau, géothermie)</t>
  </si>
  <si>
    <t>radiateur eau chaude (sèche-serviette, statique)</t>
  </si>
  <si>
    <t>1.3</t>
  </si>
  <si>
    <t>- Ajout de nouveaux produits éligibles à la présomption de recyclabilité (onglet "2. Présomption de recyclabilité")</t>
  </si>
  <si>
    <t xml:space="preserve">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</si>
</sst>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1"/>
      <color rgb="FFFFFFFF"/>
      <name val="Calibri"/>
      <family val="2"/>
      <scheme val="minor"/>
    </font>
    <font>
      <b/>
      <sz val="11"/>
      <color rgb="FFFFFFFF"/>
      <name val="Calibri"/>
      <family val="2"/>
      <scheme val="minor"/>
    </font>
    <font>
      <sz val="11"/>
      <color rgb="FFFF0000"/>
      <name val="Calibri"/>
      <family val="2"/>
      <scheme val="minor"/>
    </font>
    <font>
      <sz val="8"/>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1"/>
      <name val="Calibri"/>
      <family val="2"/>
      <scheme val="minor"/>
    </font>
    <font>
      <b/>
      <sz val="11"/>
      <name val="Calibri"/>
      <family val="2"/>
      <scheme val="minor"/>
    </font>
    <font>
      <sz val="12"/>
      <name val="Calibri"/>
      <family val="2"/>
      <scheme val="minor"/>
    </font>
    <font>
      <b/>
      <sz val="12"/>
      <name val="Calibri"/>
      <family val="2"/>
      <scheme val="minor"/>
    </font>
    <font>
      <sz val="16"/>
      <name val="Calibri"/>
      <family val="2"/>
      <scheme val="minor"/>
    </font>
    <font>
      <b/>
      <u/>
      <sz val="16"/>
      <name val="Calibri"/>
      <family val="2"/>
      <scheme val="minor"/>
    </font>
    <font>
      <u/>
      <sz val="16"/>
      <name val="Calibri"/>
      <family val="2"/>
      <scheme val="minor"/>
    </font>
    <font>
      <b/>
      <i/>
      <sz val="12"/>
      <name val="Calibri"/>
      <family val="2"/>
      <scheme val="minor"/>
    </font>
    <font>
      <i/>
      <sz val="12"/>
      <name val="Calibri"/>
      <family val="2"/>
      <scheme val="minor"/>
    </font>
    <font>
      <u/>
      <sz val="11"/>
      <color theme="10"/>
      <name val="Calibri"/>
      <family val="2"/>
      <scheme val="minor"/>
    </font>
    <font>
      <b/>
      <sz val="12"/>
      <color rgb="FFFF0000"/>
      <name val="Calibri"/>
      <family val="2"/>
      <scheme val="minor"/>
    </font>
    <font>
      <b/>
      <u/>
      <sz val="12"/>
      <name val="Calibri"/>
      <family val="2"/>
      <scheme val="minor"/>
    </font>
    <font>
      <i/>
      <sz val="11"/>
      <color rgb="FF0070C0"/>
      <name val="Calibri"/>
      <family val="2"/>
      <scheme val="minor"/>
    </font>
    <font>
      <b/>
      <sz val="12"/>
      <color rgb="FFFFFFFF"/>
      <name val="Calibri"/>
      <family val="2"/>
      <scheme val="minor"/>
    </font>
    <font>
      <i/>
      <sz val="11"/>
      <color rgb="FFFF0000"/>
      <name val="Calibri"/>
      <family val="2"/>
      <scheme val="minor"/>
    </font>
    <font>
      <sz val="12"/>
      <color theme="1"/>
      <name val="Calibri"/>
      <family val="2"/>
      <scheme val="minor"/>
    </font>
    <font>
      <sz val="12"/>
      <color rgb="FFFFFFFF"/>
      <name val="Calibri"/>
      <family val="2"/>
      <scheme val="minor"/>
    </font>
    <font>
      <sz val="9"/>
      <color theme="1"/>
      <name val="Calibri"/>
      <family val="2"/>
      <scheme val="minor"/>
    </font>
    <font>
      <b/>
      <sz val="14"/>
      <color theme="3" tint="-0.249977111117893"/>
      <name val="Calibri"/>
      <family val="2"/>
      <scheme val="minor"/>
    </font>
    <font>
      <sz val="11"/>
      <color theme="3" tint="-0.249977111117893"/>
      <name val="Calibri"/>
      <family val="2"/>
      <scheme val="minor"/>
    </font>
    <font>
      <sz val="12"/>
      <color theme="0"/>
      <name val="Calibri"/>
      <family val="2"/>
      <scheme val="minor"/>
    </font>
    <font>
      <b/>
      <sz val="14"/>
      <color theme="0"/>
      <name val="Calibri"/>
      <family val="2"/>
      <scheme val="minor"/>
    </font>
    <font>
      <b/>
      <sz val="12"/>
      <color theme="0"/>
      <name val="Calibri"/>
      <family val="2"/>
      <scheme val="minor"/>
    </font>
    <font>
      <i/>
      <sz val="11"/>
      <color theme="0"/>
      <name val="Calibri"/>
      <family val="2"/>
      <scheme val="minor"/>
    </font>
    <font>
      <u/>
      <sz val="12"/>
      <color theme="1"/>
      <name val="Calibri"/>
      <family val="2"/>
      <scheme val="minor"/>
    </font>
    <font>
      <i/>
      <sz val="12"/>
      <color rgb="FFFF0000"/>
      <name val="Calibri"/>
      <family val="2"/>
      <scheme val="minor"/>
    </font>
    <font>
      <b/>
      <i/>
      <sz val="12"/>
      <color rgb="FFFF0000"/>
      <name val="Calibri"/>
      <family val="2"/>
      <scheme val="minor"/>
    </font>
    <font>
      <sz val="11"/>
      <color rgb="FF000000"/>
      <name val="Calibri"/>
      <family val="2"/>
    </font>
    <font>
      <sz val="8"/>
      <color rgb="FF000000"/>
      <name val="Calibri"/>
      <family val="2"/>
    </font>
    <font>
      <sz val="11"/>
      <color theme="0" tint="-0.499984740745262"/>
      <name val="Calibri"/>
      <family val="2"/>
      <scheme val="minor"/>
    </font>
    <font>
      <b/>
      <sz val="9"/>
      <color rgb="FFFFFFFF"/>
      <name val="Calibri"/>
      <family val="2"/>
    </font>
    <font>
      <b/>
      <sz val="9"/>
      <color rgb="FF000000"/>
      <name val="Calibri"/>
      <family val="2"/>
    </font>
    <font>
      <sz val="9"/>
      <color rgb="FF000000"/>
      <name val="Calibri"/>
      <family val="2"/>
    </font>
    <font>
      <b/>
      <sz val="12"/>
      <color rgb="FFFFFFFF"/>
      <name val="Calibri"/>
      <family val="2"/>
    </font>
    <font>
      <b/>
      <sz val="11"/>
      <color rgb="FFFFFFFF"/>
      <name val="Calibri"/>
      <family val="2"/>
    </font>
    <font>
      <b/>
      <sz val="12"/>
      <color rgb="FF000000"/>
      <name val="Calibri"/>
      <family val="2"/>
    </font>
    <font>
      <i/>
      <sz val="12"/>
      <color theme="0" tint="-0.499984740745262"/>
      <name val="Calibri"/>
      <family val="2"/>
      <scheme val="minor"/>
    </font>
    <font>
      <i/>
      <sz val="12"/>
      <color rgb="FF000000"/>
      <name val="Calibri"/>
      <family val="2"/>
    </font>
    <font>
      <i/>
      <sz val="10"/>
      <color rgb="FFFF0000"/>
      <name val="Calibri"/>
      <family val="2"/>
      <scheme val="minor"/>
    </font>
    <font>
      <sz val="11"/>
      <color rgb="FFC00000"/>
      <name val="Calibri"/>
      <family val="2"/>
      <scheme val="minor"/>
    </font>
    <font>
      <i/>
      <sz val="11"/>
      <color rgb="FFC00000"/>
      <name val="Calibri"/>
      <family val="2"/>
      <scheme val="minor"/>
    </font>
    <font>
      <sz val="12"/>
      <color rgb="FFFF0000"/>
      <name val="Calibri"/>
      <family val="2"/>
      <scheme val="minor"/>
    </font>
    <font>
      <u/>
      <sz val="11"/>
      <color rgb="FFC00000"/>
      <name val="Calibri"/>
      <family val="2"/>
      <scheme val="minor"/>
    </font>
    <font>
      <sz val="24"/>
      <color theme="1"/>
      <name val="Calibri"/>
      <family val="2"/>
      <scheme val="minor"/>
    </font>
    <font>
      <i/>
      <sz val="10"/>
      <name val="Calibri"/>
      <family val="2"/>
      <scheme val="minor"/>
    </font>
    <font>
      <sz val="11"/>
      <color rgb="FFFF0000"/>
      <name val="Calibri"/>
      <family val="2"/>
    </font>
    <font>
      <i/>
      <sz val="11"/>
      <name val="Calibri"/>
      <family val="2"/>
      <scheme val="minor"/>
    </font>
    <font>
      <i/>
      <sz val="10"/>
      <color theme="0"/>
      <name val="Calibri"/>
      <family val="2"/>
      <scheme val="minor"/>
    </font>
    <font>
      <b/>
      <sz val="12"/>
      <name val="Calibri"/>
      <family val="2"/>
    </font>
    <font>
      <i/>
      <sz val="12"/>
      <name val="Calibri"/>
      <family val="2"/>
    </font>
    <font>
      <i/>
      <u/>
      <sz val="12"/>
      <name val="Calibri"/>
      <family val="2"/>
    </font>
    <font>
      <b/>
      <i/>
      <sz val="11"/>
      <name val="Calibri"/>
      <family val="2"/>
      <scheme val="minor"/>
    </font>
    <font>
      <sz val="11"/>
      <color theme="0" tint="-0.249977111117893"/>
      <name val="Calibri"/>
      <family val="2"/>
    </font>
    <font>
      <i/>
      <sz val="11"/>
      <color rgb="FF000000"/>
      <name val="Calibri"/>
      <family val="2"/>
      <scheme val="minor"/>
    </font>
    <font>
      <u/>
      <sz val="11"/>
      <color theme="1"/>
      <name val="Calibri"/>
      <family val="2"/>
      <scheme val="minor"/>
    </font>
  </fonts>
  <fills count="18">
    <fill>
      <patternFill patternType="none"/>
    </fill>
    <fill>
      <patternFill patternType="gray125"/>
    </fill>
    <fill>
      <patternFill patternType="solid">
        <fgColor rgb="FFFFFFFF"/>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50"/>
        <bgColor indexed="64"/>
      </patternFill>
    </fill>
    <fill>
      <patternFill patternType="solid">
        <fgColor rgb="FF000000"/>
        <bgColor indexed="64"/>
      </patternFill>
    </fill>
    <fill>
      <patternFill patternType="solid">
        <fgColor rgb="FF92D050"/>
        <bgColor indexed="64"/>
      </patternFill>
    </fill>
    <fill>
      <patternFill patternType="solid">
        <fgColor rgb="FFF79646"/>
        <bgColor indexed="64"/>
      </patternFill>
    </fill>
    <fill>
      <patternFill patternType="solid">
        <fgColor rgb="FFFBD4B4"/>
        <bgColor indexed="64"/>
      </patternFill>
    </fill>
    <fill>
      <patternFill patternType="solid">
        <fgColor rgb="FFC00000"/>
        <bgColor indexed="64"/>
      </patternFill>
    </fill>
    <fill>
      <patternFill patternType="solid">
        <fgColor rgb="FFBFBFBF"/>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medium">
        <color indexed="64"/>
      </top>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diagonal/>
    </border>
    <border>
      <left/>
      <right style="medium">
        <color indexed="64"/>
      </right>
      <top/>
      <bottom/>
      <diagonal/>
    </border>
    <border>
      <left style="medium">
        <color indexed="64"/>
      </left>
      <right/>
      <top/>
      <bottom/>
      <diagonal/>
    </border>
    <border>
      <left/>
      <right style="thin">
        <color rgb="FF000000"/>
      </right>
      <top/>
      <bottom style="thin">
        <color rgb="FF000000"/>
      </bottom>
      <diagonal/>
    </border>
    <border>
      <left style="thin">
        <color indexed="64"/>
      </left>
      <right/>
      <top style="thin">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thin">
        <color indexed="64"/>
      </left>
      <right/>
      <top style="medium">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bottom style="medium">
        <color indexed="64"/>
      </bottom>
      <diagonal/>
    </border>
    <border>
      <left style="thin">
        <color rgb="FF000000"/>
      </left>
      <right/>
      <top style="medium">
        <color indexed="64"/>
      </top>
      <bottom/>
      <diagonal/>
    </border>
    <border>
      <left/>
      <right style="medium">
        <color indexed="64"/>
      </right>
      <top/>
      <bottom style="thin">
        <color rgb="FF000000"/>
      </bottom>
      <diagonal/>
    </border>
  </borders>
  <cellStyleXfs count="3">
    <xf numFmtId="0" fontId="0" fillId="0" borderId="0"/>
    <xf numFmtId="9" fontId="7" fillId="0" borderId="0" applyFont="0" applyFill="0" applyBorder="0" applyAlignment="0" applyProtection="0"/>
    <xf numFmtId="0" fontId="17" fillId="0" borderId="0" applyNumberFormat="0" applyFill="0" applyBorder="0" applyAlignment="0" applyProtection="0"/>
  </cellStyleXfs>
  <cellXfs count="242">
    <xf numFmtId="0" fontId="0" fillId="0" borderId="0" xfId="0"/>
    <xf numFmtId="0" fontId="1" fillId="2" borderId="1" xfId="0" applyFont="1" applyFill="1" applyBorder="1"/>
    <xf numFmtId="0" fontId="0" fillId="0" borderId="0" xfId="0" applyAlignment="1">
      <alignment vertical="center"/>
    </xf>
    <xf numFmtId="0" fontId="0" fillId="0" borderId="2" xfId="0" applyBorder="1"/>
    <xf numFmtId="0" fontId="1" fillId="2" borderId="1" xfId="0" applyFont="1" applyFill="1" applyBorder="1" applyAlignment="1">
      <alignment vertical="center"/>
    </xf>
    <xf numFmtId="0" fontId="0" fillId="0" borderId="2" xfId="0" applyBorder="1" applyAlignment="1" applyProtection="1">
      <alignment vertical="center"/>
      <protection locked="0"/>
    </xf>
    <xf numFmtId="0" fontId="0" fillId="0" borderId="4" xfId="0" applyBorder="1" applyAlignment="1">
      <alignment vertical="center"/>
    </xf>
    <xf numFmtId="0" fontId="6" fillId="0" borderId="0" xfId="0" applyFont="1" applyAlignment="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top"/>
    </xf>
    <xf numFmtId="0" fontId="10" fillId="0" borderId="1" xfId="0" applyFont="1" applyBorder="1" applyAlignment="1">
      <alignment vertical="top" wrapText="1"/>
    </xf>
    <xf numFmtId="0" fontId="6" fillId="0" borderId="1" xfId="0" applyFont="1" applyBorder="1" applyAlignment="1">
      <alignment vertical="top" wrapText="1"/>
    </xf>
    <xf numFmtId="0" fontId="9" fillId="2" borderId="1" xfId="0" applyFont="1" applyFill="1" applyBorder="1"/>
    <xf numFmtId="0" fontId="9" fillId="2" borderId="11" xfId="0" applyFont="1" applyFill="1" applyBorder="1" applyAlignment="1">
      <alignment vertical="center" wrapText="1"/>
    </xf>
    <xf numFmtId="0" fontId="6" fillId="0" borderId="11" xfId="0" applyFont="1" applyBorder="1" applyAlignment="1">
      <alignment vertical="top" wrapText="1"/>
    </xf>
    <xf numFmtId="0" fontId="9" fillId="2" borderId="12" xfId="0" applyFont="1" applyFill="1" applyBorder="1" applyAlignment="1">
      <alignment vertical="center"/>
    </xf>
    <xf numFmtId="0" fontId="6" fillId="0" borderId="12" xfId="0" applyFont="1" applyBorder="1" applyAlignment="1">
      <alignment vertical="center" wrapText="1"/>
    </xf>
    <xf numFmtId="0" fontId="6" fillId="0" borderId="11" xfId="0" applyFont="1" applyBorder="1" applyAlignment="1">
      <alignment vertical="center" wrapText="1"/>
    </xf>
    <xf numFmtId="0" fontId="9" fillId="2" borderId="12" xfId="0" applyFont="1" applyFill="1" applyBorder="1" applyAlignment="1">
      <alignment horizontal="left" vertical="center" wrapText="1"/>
    </xf>
    <xf numFmtId="0" fontId="6" fillId="0" borderId="12" xfId="0" applyFont="1" applyBorder="1" applyAlignment="1">
      <alignment vertical="top" wrapText="1"/>
    </xf>
    <xf numFmtId="0" fontId="0" fillId="0" borderId="4" xfId="0" applyBorder="1" applyAlignment="1">
      <alignment horizontal="center"/>
    </xf>
    <xf numFmtId="0" fontId="0" fillId="0" borderId="4" xfId="0" applyBorder="1"/>
    <xf numFmtId="0" fontId="0" fillId="0" borderId="13" xfId="0" applyBorder="1" applyAlignment="1">
      <alignment vertical="center"/>
    </xf>
    <xf numFmtId="0" fontId="1" fillId="2" borderId="13" xfId="0" applyFont="1" applyFill="1" applyBorder="1" applyAlignment="1">
      <alignment vertical="center"/>
    </xf>
    <xf numFmtId="0" fontId="22" fillId="2" borderId="1" xfId="0" applyFont="1" applyFill="1" applyBorder="1" applyAlignment="1">
      <alignment vertical="center"/>
    </xf>
    <xf numFmtId="0" fontId="6" fillId="2" borderId="1" xfId="0" applyFont="1" applyFill="1" applyBorder="1" applyAlignment="1">
      <alignment vertical="center"/>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xf numFmtId="0" fontId="28" fillId="5" borderId="1" xfId="0" applyFont="1" applyFill="1" applyBorder="1" applyAlignment="1">
      <alignment vertical="center"/>
    </xf>
    <xf numFmtId="0" fontId="29" fillId="5" borderId="0" xfId="0" applyFont="1" applyFill="1" applyAlignment="1">
      <alignment vertical="center"/>
    </xf>
    <xf numFmtId="0" fontId="21" fillId="7" borderId="4" xfId="0" applyFont="1" applyFill="1" applyBorder="1" applyAlignment="1">
      <alignment horizontal="center" vertical="center" wrapText="1"/>
    </xf>
    <xf numFmtId="0" fontId="11" fillId="0" borderId="4" xfId="0" applyFont="1" applyBorder="1" applyAlignment="1">
      <alignment horizontal="center" vertical="center"/>
    </xf>
    <xf numFmtId="0" fontId="34" fillId="2" borderId="1" xfId="0" applyFont="1" applyFill="1" applyBorder="1" applyAlignment="1">
      <alignment vertical="center"/>
    </xf>
    <xf numFmtId="0" fontId="28" fillId="5" borderId="4" xfId="0" applyFont="1" applyFill="1" applyBorder="1" applyAlignment="1">
      <alignment vertical="center"/>
    </xf>
    <xf numFmtId="0" fontId="0" fillId="0" borderId="6" xfId="0" applyBorder="1" applyAlignment="1" applyProtection="1">
      <alignment vertical="center"/>
      <protection locked="0"/>
    </xf>
    <xf numFmtId="0" fontId="38" fillId="0" borderId="25" xfId="0" applyFont="1" applyBorder="1" applyAlignment="1">
      <alignment horizontal="center" vertical="center" wrapText="1" readingOrder="1"/>
    </xf>
    <xf numFmtId="0" fontId="40" fillId="0" borderId="21" xfId="0" applyFont="1" applyBorder="1" applyAlignment="1">
      <alignment horizontal="left" vertical="center" wrapText="1" readingOrder="1"/>
    </xf>
    <xf numFmtId="0" fontId="40" fillId="11" borderId="22" xfId="0" applyFont="1" applyFill="1" applyBorder="1" applyAlignment="1">
      <alignment horizontal="center" vertical="center" wrapText="1" readingOrder="1"/>
    </xf>
    <xf numFmtId="0" fontId="40" fillId="11" borderId="21" xfId="0" applyFont="1" applyFill="1" applyBorder="1" applyAlignment="1">
      <alignment horizontal="center" vertical="center" wrapText="1" readingOrder="1"/>
    </xf>
    <xf numFmtId="0" fontId="40" fillId="0" borderId="21" xfId="0" applyFont="1" applyBorder="1" applyAlignment="1">
      <alignment horizontal="center" vertical="center" wrapText="1" readingOrder="1"/>
    </xf>
    <xf numFmtId="0" fontId="40" fillId="11" borderId="22" xfId="0" applyFont="1" applyFill="1" applyBorder="1" applyAlignment="1">
      <alignment vertical="center" wrapText="1" readingOrder="1"/>
    </xf>
    <xf numFmtId="0" fontId="40" fillId="11" borderId="23" xfId="0" applyFont="1" applyFill="1" applyBorder="1" applyAlignment="1">
      <alignment vertical="center" wrapText="1" readingOrder="1"/>
    </xf>
    <xf numFmtId="0" fontId="24" fillId="3" borderId="2"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8" fillId="3" borderId="14" xfId="0" applyFont="1" applyFill="1" applyBorder="1" applyAlignment="1">
      <alignment horizontal="left" vertical="center" wrapText="1"/>
    </xf>
    <xf numFmtId="0" fontId="41" fillId="0" borderId="25" xfId="0" applyFont="1" applyBorder="1" applyAlignment="1">
      <alignment horizontal="center" vertical="center" wrapText="1" readingOrder="1"/>
    </xf>
    <xf numFmtId="0" fontId="35" fillId="13" borderId="22" xfId="0" applyFont="1" applyFill="1" applyBorder="1" applyAlignment="1">
      <alignment horizontal="center" vertical="center" wrapText="1" readingOrder="1"/>
    </xf>
    <xf numFmtId="0" fontId="35" fillId="13" borderId="23" xfId="0" applyFont="1" applyFill="1" applyBorder="1" applyAlignment="1">
      <alignment horizontal="center" vertical="center" wrapText="1" readingOrder="1"/>
    </xf>
    <xf numFmtId="0" fontId="42" fillId="8" borderId="21" xfId="0" applyFont="1" applyFill="1" applyBorder="1" applyAlignment="1">
      <alignment horizontal="center" vertical="center" wrapText="1" readingOrder="1"/>
    </xf>
    <xf numFmtId="0" fontId="35" fillId="13" borderId="21" xfId="0" applyFont="1" applyFill="1" applyBorder="1" applyAlignment="1">
      <alignment horizontal="center" vertical="center" wrapText="1" readingOrder="1"/>
    </xf>
    <xf numFmtId="0" fontId="35" fillId="0" borderId="21" xfId="0" applyFont="1" applyBorder="1" applyAlignment="1">
      <alignment horizontal="left" vertical="center" wrapText="1" readingOrder="1"/>
    </xf>
    <xf numFmtId="9" fontId="35" fillId="0" borderId="21" xfId="0" applyNumberFormat="1" applyFont="1" applyBorder="1" applyAlignment="1">
      <alignment horizontal="center" vertical="center" wrapText="1" readingOrder="1"/>
    </xf>
    <xf numFmtId="0" fontId="33" fillId="2" borderId="1" xfId="0" applyFont="1" applyFill="1" applyBorder="1" applyAlignment="1">
      <alignment horizontal="left" vertical="center" wrapText="1"/>
    </xf>
    <xf numFmtId="4" fontId="0" fillId="0" borderId="6" xfId="0" applyNumberFormat="1" applyBorder="1" applyAlignment="1" applyProtection="1">
      <alignment vertical="center"/>
      <protection locked="0"/>
    </xf>
    <xf numFmtId="4" fontId="0" fillId="0" borderId="2" xfId="0" applyNumberFormat="1" applyBorder="1" applyAlignment="1" applyProtection="1">
      <alignment vertical="center"/>
      <protection locked="0"/>
    </xf>
    <xf numFmtId="4" fontId="27" fillId="2" borderId="1" xfId="0" applyNumberFormat="1" applyFont="1" applyFill="1" applyBorder="1" applyAlignment="1">
      <alignment vertical="center"/>
    </xf>
    <xf numFmtId="0" fontId="0" fillId="0" borderId="4" xfId="0" applyBorder="1" applyAlignment="1" applyProtection="1">
      <alignment vertical="center"/>
      <protection locked="0"/>
    </xf>
    <xf numFmtId="4" fontId="0" fillId="0" borderId="39" xfId="0" applyNumberFormat="1" applyBorder="1" applyAlignment="1" applyProtection="1">
      <alignment vertical="center"/>
      <protection locked="0"/>
    </xf>
    <xf numFmtId="4" fontId="0" fillId="0" borderId="24" xfId="0" applyNumberFormat="1" applyBorder="1" applyAlignment="1" applyProtection="1">
      <alignment vertical="center"/>
      <protection locked="0"/>
    </xf>
    <xf numFmtId="0" fontId="0" fillId="0" borderId="20" xfId="0" applyBorder="1" applyAlignment="1" applyProtection="1">
      <alignment vertical="center"/>
      <protection locked="0"/>
    </xf>
    <xf numFmtId="4" fontId="0" fillId="0" borderId="17"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0" fontId="25" fillId="0" borderId="4" xfId="0" applyFont="1" applyBorder="1" applyAlignment="1">
      <alignment horizontal="center" vertical="center" wrapText="1"/>
    </xf>
    <xf numFmtId="0" fontId="33" fillId="2" borderId="1" xfId="0" applyFont="1" applyFill="1" applyBorder="1" applyAlignment="1">
      <alignment horizontal="left" vertical="top" wrapText="1"/>
    </xf>
    <xf numFmtId="0" fontId="44" fillId="2" borderId="1" xfId="0" applyFont="1" applyFill="1" applyBorder="1" applyAlignment="1">
      <alignment horizontal="center" vertical="center" wrapText="1"/>
    </xf>
    <xf numFmtId="4" fontId="0" fillId="0" borderId="1" xfId="0" applyNumberFormat="1" applyBorder="1" applyAlignment="1" applyProtection="1">
      <alignment vertical="center"/>
      <protection locked="0"/>
    </xf>
    <xf numFmtId="4" fontId="0" fillId="0" borderId="4" xfId="0" applyNumberFormat="1" applyBorder="1" applyAlignment="1" applyProtection="1">
      <alignment vertical="center"/>
      <protection locked="0"/>
    </xf>
    <xf numFmtId="4" fontId="0" fillId="0" borderId="4" xfId="0" applyNumberFormat="1" applyBorder="1" applyAlignment="1">
      <alignment vertical="center"/>
    </xf>
    <xf numFmtId="4" fontId="6" fillId="2" borderId="15" xfId="0" applyNumberFormat="1" applyFont="1" applyFill="1" applyBorder="1" applyAlignment="1">
      <alignment vertical="center"/>
    </xf>
    <xf numFmtId="0" fontId="5" fillId="0" borderId="4" xfId="0" applyFont="1" applyBorder="1" applyAlignment="1">
      <alignment vertical="center"/>
    </xf>
    <xf numFmtId="9" fontId="0" fillId="0" borderId="4" xfId="1" applyFont="1" applyBorder="1" applyAlignment="1">
      <alignment vertical="center"/>
    </xf>
    <xf numFmtId="9" fontId="0" fillId="0" borderId="4" xfId="1" applyFont="1" applyBorder="1" applyAlignment="1">
      <alignment horizontal="center" vertical="center"/>
    </xf>
    <xf numFmtId="9" fontId="46" fillId="2" borderId="1" xfId="1" applyFont="1" applyFill="1" applyBorder="1" applyAlignment="1">
      <alignment vertical="center" wrapText="1"/>
    </xf>
    <xf numFmtId="0" fontId="37" fillId="0" borderId="1" xfId="0" applyFont="1" applyBorder="1" applyAlignment="1">
      <alignment horizontal="center" vertical="center" wrapText="1"/>
    </xf>
    <xf numFmtId="4" fontId="0" fillId="0" borderId="43" xfId="0" applyNumberFormat="1" applyBorder="1" applyAlignment="1" applyProtection="1">
      <alignment vertical="center"/>
      <protection locked="0"/>
    </xf>
    <xf numFmtId="4" fontId="0" fillId="0" borderId="18" xfId="0" applyNumberFormat="1" applyBorder="1" applyAlignment="1" applyProtection="1">
      <alignment vertical="center"/>
      <protection locked="0"/>
    </xf>
    <xf numFmtId="0" fontId="0" fillId="0" borderId="13" xfId="0" applyBorder="1"/>
    <xf numFmtId="0" fontId="6" fillId="0" borderId="0" xfId="0" applyFont="1"/>
    <xf numFmtId="0" fontId="9" fillId="9" borderId="41"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0" borderId="48" xfId="0" applyFont="1" applyBorder="1" applyAlignment="1">
      <alignment horizontal="center" vertical="top" wrapText="1"/>
    </xf>
    <xf numFmtId="0" fontId="10" fillId="0" borderId="49" xfId="0" applyFont="1" applyBorder="1" applyAlignment="1">
      <alignment vertical="top" wrapText="1"/>
    </xf>
    <xf numFmtId="0" fontId="6" fillId="2" borderId="49" xfId="0" applyFont="1" applyFill="1" applyBorder="1" applyAlignment="1">
      <alignment wrapText="1"/>
    </xf>
    <xf numFmtId="0" fontId="1" fillId="2" borderId="49" xfId="0" applyFont="1" applyFill="1" applyBorder="1"/>
    <xf numFmtId="0" fontId="17" fillId="0" borderId="49" xfId="2" applyBorder="1" applyAlignment="1">
      <alignment vertical="top" wrapText="1"/>
    </xf>
    <xf numFmtId="0" fontId="19" fillId="0" borderId="49" xfId="0" applyFont="1" applyBorder="1" applyAlignment="1">
      <alignment horizontal="center" vertical="top" wrapText="1"/>
    </xf>
    <xf numFmtId="0" fontId="10" fillId="0" borderId="50" xfId="0" applyFont="1" applyBorder="1" applyAlignment="1">
      <alignment vertical="top" wrapText="1"/>
    </xf>
    <xf numFmtId="0" fontId="53" fillId="0" borderId="51" xfId="0" applyFont="1" applyBorder="1" applyAlignment="1">
      <alignment horizontal="left" vertical="center" readingOrder="1"/>
    </xf>
    <xf numFmtId="0" fontId="21" fillId="3" borderId="14" xfId="0" applyFont="1" applyFill="1" applyBorder="1" applyAlignment="1">
      <alignment horizontal="center" vertical="center" wrapText="1"/>
    </xf>
    <xf numFmtId="0" fontId="54" fillId="4" borderId="16" xfId="0" applyFont="1" applyFill="1" applyBorder="1" applyAlignment="1">
      <alignment vertical="center"/>
    </xf>
    <xf numFmtId="0" fontId="54" fillId="4" borderId="16" xfId="0" applyFont="1" applyFill="1" applyBorder="1" applyAlignment="1">
      <alignment vertical="center" wrapText="1"/>
    </xf>
    <xf numFmtId="0" fontId="0" fillId="4" borderId="0" xfId="0" applyFill="1" applyAlignment="1">
      <alignment vertical="center"/>
    </xf>
    <xf numFmtId="0" fontId="1" fillId="4" borderId="1" xfId="0" applyFont="1" applyFill="1" applyBorder="1" applyAlignment="1">
      <alignment vertical="center"/>
    </xf>
    <xf numFmtId="0" fontId="26" fillId="4" borderId="0" xfId="0" applyFont="1" applyFill="1" applyAlignment="1">
      <alignment vertical="center"/>
    </xf>
    <xf numFmtId="0" fontId="23" fillId="4" borderId="4" xfId="0" applyFont="1" applyFill="1" applyBorder="1" applyAlignment="1">
      <alignment vertical="center"/>
    </xf>
    <xf numFmtId="0" fontId="23" fillId="4" borderId="4" xfId="0" applyFont="1" applyFill="1" applyBorder="1" applyAlignment="1">
      <alignment vertical="center" wrapText="1"/>
    </xf>
    <xf numFmtId="0" fontId="23" fillId="4" borderId="4" xfId="0" applyFont="1" applyFill="1" applyBorder="1" applyAlignment="1">
      <alignment horizontal="left" vertical="center" wrapText="1"/>
    </xf>
    <xf numFmtId="0" fontId="0" fillId="4" borderId="2" xfId="0" applyFill="1" applyBorder="1"/>
    <xf numFmtId="0" fontId="30" fillId="6" borderId="5" xfId="0" applyFont="1" applyFill="1" applyBorder="1" applyAlignment="1">
      <alignment horizontal="left" vertical="center" wrapText="1"/>
    </xf>
    <xf numFmtId="0" fontId="30" fillId="6" borderId="5" xfId="0" applyFont="1" applyFill="1" applyBorder="1" applyAlignment="1">
      <alignment horizontal="center" vertical="center"/>
    </xf>
    <xf numFmtId="0" fontId="30" fillId="6" borderId="5" xfId="0" applyFont="1" applyFill="1" applyBorder="1" applyAlignment="1">
      <alignment horizontal="left" vertical="center"/>
    </xf>
    <xf numFmtId="0" fontId="10" fillId="15" borderId="15" xfId="0" applyFont="1" applyFill="1" applyBorder="1" applyAlignment="1" applyProtection="1">
      <alignment vertical="center"/>
      <protection locked="0"/>
    </xf>
    <xf numFmtId="2" fontId="10" fillId="15" borderId="15" xfId="0" applyNumberFormat="1" applyFont="1" applyFill="1" applyBorder="1" applyAlignment="1" applyProtection="1">
      <alignment horizontal="center" vertical="center"/>
      <protection locked="0"/>
    </xf>
    <xf numFmtId="0" fontId="23" fillId="4" borderId="4" xfId="0" quotePrefix="1" applyFont="1" applyFill="1" applyBorder="1" applyAlignment="1">
      <alignment horizontal="center" vertical="center"/>
    </xf>
    <xf numFmtId="0" fontId="30" fillId="6" borderId="5" xfId="0" applyFont="1" applyFill="1" applyBorder="1" applyAlignment="1">
      <alignment horizontal="center" vertical="center" wrapText="1"/>
    </xf>
    <xf numFmtId="0" fontId="10" fillId="2" borderId="1" xfId="0" applyFont="1" applyFill="1" applyBorder="1" applyAlignment="1">
      <alignment horizontal="left" vertical="top" wrapText="1"/>
    </xf>
    <xf numFmtId="0" fontId="6" fillId="16" borderId="41"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6" borderId="17" xfId="0" applyFont="1" applyFill="1" applyBorder="1" applyAlignment="1">
      <alignment horizontal="center" vertical="center" wrapText="1"/>
    </xf>
    <xf numFmtId="0" fontId="52" fillId="16" borderId="7"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52" fillId="16" borderId="40" xfId="0" applyFont="1" applyFill="1" applyBorder="1" applyAlignment="1">
      <alignment horizontal="center" vertical="center" wrapText="1"/>
    </xf>
    <xf numFmtId="0" fontId="9" fillId="2" borderId="1" xfId="0" applyFont="1" applyFill="1" applyBorder="1" applyAlignment="1">
      <alignment horizontal="right" vertical="center"/>
    </xf>
    <xf numFmtId="4" fontId="6" fillId="16" borderId="48" xfId="0" applyNumberFormat="1" applyFont="1" applyFill="1" applyBorder="1" applyAlignment="1">
      <alignment horizontal="center" vertical="center"/>
    </xf>
    <xf numFmtId="2" fontId="23" fillId="17" borderId="4" xfId="1" applyNumberFormat="1" applyFont="1" applyFill="1" applyBorder="1" applyAlignment="1">
      <alignment horizontal="center" vertical="center" wrapText="1"/>
    </xf>
    <xf numFmtId="9" fontId="23" fillId="17" borderId="4" xfId="1" applyFont="1" applyFill="1" applyBorder="1" applyAlignment="1">
      <alignment horizontal="center" vertical="center"/>
    </xf>
    <xf numFmtId="9" fontId="7" fillId="17" borderId="4" xfId="1" applyFont="1" applyFill="1" applyBorder="1" applyAlignment="1">
      <alignment horizontal="center" vertical="center" wrapText="1"/>
    </xf>
    <xf numFmtId="0" fontId="0" fillId="4" borderId="0" xfId="0" applyFill="1"/>
    <xf numFmtId="0" fontId="35" fillId="4" borderId="22" xfId="0" applyFont="1" applyFill="1" applyBorder="1" applyAlignment="1">
      <alignment horizontal="justify" vertical="center" wrapText="1" readingOrder="1"/>
    </xf>
    <xf numFmtId="0" fontId="35" fillId="4" borderId="23" xfId="0" applyFont="1" applyFill="1" applyBorder="1" applyAlignment="1">
      <alignment horizontal="justify" vertical="center" wrapText="1" readingOrder="1"/>
    </xf>
    <xf numFmtId="0" fontId="30" fillId="12" borderId="35" xfId="0" applyFont="1" applyFill="1" applyBorder="1" applyAlignment="1">
      <alignment horizontal="center" vertical="center" wrapText="1"/>
    </xf>
    <xf numFmtId="0" fontId="9" fillId="12" borderId="53" xfId="0" applyFont="1" applyFill="1" applyBorder="1" applyAlignment="1">
      <alignment horizontal="center" vertical="center" wrapText="1"/>
    </xf>
    <xf numFmtId="0" fontId="9" fillId="12" borderId="4" xfId="0" applyFont="1" applyFill="1" applyBorder="1" applyAlignment="1">
      <alignment horizontal="center" vertical="center" wrapText="1"/>
    </xf>
    <xf numFmtId="14" fontId="0" fillId="0" borderId="4" xfId="0" applyNumberFormat="1" applyBorder="1" applyAlignment="1">
      <alignment horizontal="center"/>
    </xf>
    <xf numFmtId="0" fontId="2" fillId="3" borderId="5" xfId="0" applyFont="1" applyFill="1" applyBorder="1" applyAlignment="1">
      <alignment horizontal="center" vertical="top"/>
    </xf>
    <xf numFmtId="0" fontId="24" fillId="3" borderId="14" xfId="0" applyFont="1" applyFill="1" applyBorder="1" applyAlignment="1">
      <alignment horizontal="center" vertical="center" wrapText="1"/>
    </xf>
    <xf numFmtId="0" fontId="1" fillId="2" borderId="44" xfId="0" applyFont="1" applyFill="1" applyBorder="1"/>
    <xf numFmtId="0" fontId="1" fillId="2" borderId="31" xfId="0" applyFont="1" applyFill="1" applyBorder="1"/>
    <xf numFmtId="0" fontId="0" fillId="0" borderId="31" xfId="0" applyBorder="1"/>
    <xf numFmtId="0" fontId="0" fillId="0" borderId="45" xfId="0" applyBorder="1"/>
    <xf numFmtId="0" fontId="1" fillId="2" borderId="38" xfId="0" applyFont="1" applyFill="1" applyBorder="1"/>
    <xf numFmtId="0" fontId="0" fillId="0" borderId="1" xfId="0" applyBorder="1"/>
    <xf numFmtId="0" fontId="0" fillId="0" borderId="37" xfId="0" applyBorder="1"/>
    <xf numFmtId="0" fontId="1" fillId="2" borderId="46" xfId="0" applyFont="1" applyFill="1" applyBorder="1"/>
    <xf numFmtId="0" fontId="1" fillId="2" borderId="13" xfId="0" applyFont="1" applyFill="1" applyBorder="1"/>
    <xf numFmtId="0" fontId="0" fillId="0" borderId="47" xfId="0" applyBorder="1"/>
    <xf numFmtId="0" fontId="24" fillId="3" borderId="15" xfId="0" applyFont="1" applyFill="1" applyBorder="1" applyAlignment="1">
      <alignment horizontal="center" vertical="center" wrapText="1"/>
    </xf>
    <xf numFmtId="9" fontId="60" fillId="16" borderId="21" xfId="0" applyNumberFormat="1" applyFont="1" applyFill="1" applyBorder="1" applyAlignment="1">
      <alignment horizontal="center" vertical="center" wrapText="1" readingOrder="1"/>
    </xf>
    <xf numFmtId="0" fontId="26" fillId="2" borderId="31" xfId="0" applyFont="1" applyFill="1" applyBorder="1"/>
    <xf numFmtId="0" fontId="1" fillId="16" borderId="1" xfId="0" applyFont="1" applyFill="1" applyBorder="1"/>
    <xf numFmtId="0" fontId="0" fillId="16" borderId="0" xfId="0" applyFill="1"/>
    <xf numFmtId="0" fontId="10" fillId="15" borderId="2"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4" xfId="0" applyBorder="1" applyAlignment="1">
      <alignment horizontal="left" vertical="center" wrapText="1"/>
    </xf>
    <xf numFmtId="14" fontId="0" fillId="0" borderId="4" xfId="0" applyNumberFormat="1" applyBorder="1" applyAlignment="1">
      <alignment horizontal="center" vertical="center"/>
    </xf>
    <xf numFmtId="0" fontId="0" fillId="0" borderId="4" xfId="0" quotePrefix="1" applyBorder="1" applyAlignment="1">
      <alignment wrapText="1"/>
    </xf>
    <xf numFmtId="0" fontId="0" fillId="0" borderId="4" xfId="0" quotePrefix="1" applyBorder="1"/>
    <xf numFmtId="0" fontId="23" fillId="4" borderId="18" xfId="0" applyFont="1" applyFill="1" applyBorder="1" applyAlignment="1">
      <alignment horizontal="left" vertical="center" wrapText="1"/>
    </xf>
    <xf numFmtId="0" fontId="23" fillId="4" borderId="12" xfId="0" applyFont="1" applyFill="1" applyBorder="1" applyAlignment="1">
      <alignment horizontal="left" vertical="center"/>
    </xf>
    <xf numFmtId="0" fontId="23" fillId="4" borderId="16" xfId="0" applyFont="1" applyFill="1" applyBorder="1" applyAlignment="1">
      <alignment horizontal="left" vertical="center"/>
    </xf>
    <xf numFmtId="0" fontId="28" fillId="5" borderId="4" xfId="0" applyFont="1" applyFill="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2" borderId="3" xfId="0" applyFont="1" applyFill="1" applyBorder="1" applyAlignment="1">
      <alignment horizontal="left" vertical="top" wrapText="1"/>
    </xf>
    <xf numFmtId="0" fontId="11" fillId="2" borderId="34" xfId="0" applyFont="1" applyFill="1" applyBorder="1" applyAlignment="1">
      <alignment horizontal="left" vertical="top"/>
    </xf>
    <xf numFmtId="0" fontId="11" fillId="2" borderId="35" xfId="0" applyFont="1" applyFill="1" applyBorder="1" applyAlignment="1">
      <alignment horizontal="left" vertical="top"/>
    </xf>
    <xf numFmtId="0" fontId="10" fillId="2" borderId="3" xfId="0" applyFont="1" applyFill="1" applyBorder="1" applyAlignment="1">
      <alignment horizontal="left" vertical="top" wrapText="1"/>
    </xf>
    <xf numFmtId="0" fontId="10" fillId="2" borderId="34" xfId="0" applyFont="1" applyFill="1" applyBorder="1" applyAlignment="1">
      <alignment horizontal="left" vertical="top" wrapText="1"/>
    </xf>
    <xf numFmtId="0" fontId="10" fillId="2" borderId="35" xfId="0" applyFont="1" applyFill="1" applyBorder="1" applyAlignment="1">
      <alignment horizontal="left" vertical="top" wrapText="1"/>
    </xf>
    <xf numFmtId="0" fontId="28" fillId="6" borderId="4" xfId="0" applyFont="1" applyFill="1" applyBorder="1" applyAlignment="1">
      <alignment horizontal="right" vertical="center" wrapText="1"/>
    </xf>
    <xf numFmtId="0" fontId="30" fillId="6" borderId="4" xfId="0" applyFont="1" applyFill="1" applyBorder="1" applyAlignment="1">
      <alignment horizontal="right" vertical="center" wrapText="1"/>
    </xf>
    <xf numFmtId="0" fontId="24" fillId="3" borderId="56" xfId="0" applyFont="1" applyFill="1" applyBorder="1" applyAlignment="1">
      <alignment horizontal="left" vertical="center" wrapText="1"/>
    </xf>
    <xf numFmtId="0" fontId="24" fillId="3" borderId="45"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24" fillId="3" borderId="57" xfId="0" applyFont="1" applyFill="1" applyBorder="1" applyAlignment="1">
      <alignment horizontal="left" vertical="center" wrapText="1"/>
    </xf>
    <xf numFmtId="0" fontId="21" fillId="3" borderId="55"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10" fillId="15" borderId="48" xfId="0" applyFont="1" applyFill="1" applyBorder="1" applyAlignment="1" applyProtection="1">
      <alignment horizontal="center" vertical="center" wrapText="1"/>
      <protection locked="0"/>
    </xf>
    <xf numFmtId="0" fontId="10" fillId="15" borderId="50" xfId="0" applyFont="1" applyFill="1" applyBorder="1" applyAlignment="1" applyProtection="1">
      <alignment horizontal="center" vertical="center" wrapText="1"/>
      <protection locked="0"/>
    </xf>
    <xf numFmtId="0" fontId="21" fillId="7" borderId="3"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21" fillId="3" borderId="3"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43" fillId="9" borderId="9" xfId="0" applyFont="1" applyFill="1" applyBorder="1" applyAlignment="1">
      <alignment horizontal="center" vertical="center" wrapText="1" readingOrder="1"/>
    </xf>
    <xf numFmtId="0" fontId="43" fillId="9" borderId="10" xfId="0" applyFont="1" applyFill="1" applyBorder="1" applyAlignment="1">
      <alignment horizontal="center" vertical="center" wrapText="1" readingOrder="1"/>
    </xf>
    <xf numFmtId="0" fontId="43" fillId="14" borderId="10" xfId="0" applyFont="1" applyFill="1" applyBorder="1" applyAlignment="1">
      <alignment horizontal="center" vertical="center" wrapText="1" readingOrder="1"/>
    </xf>
    <xf numFmtId="0" fontId="43" fillId="14" borderId="52" xfId="0" applyFont="1" applyFill="1" applyBorder="1" applyAlignment="1">
      <alignment horizontal="center" vertical="center" wrapText="1" readingOrder="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6" fillId="16" borderId="42" xfId="0" applyFont="1" applyFill="1" applyBorder="1" applyAlignment="1">
      <alignment horizontal="center" vertical="center" wrapText="1"/>
    </xf>
    <xf numFmtId="0" fontId="16" fillId="16" borderId="33" xfId="0" applyFont="1" applyFill="1" applyBorder="1" applyAlignment="1">
      <alignment horizontal="center" vertical="center" wrapText="1"/>
    </xf>
    <xf numFmtId="0" fontId="3" fillId="0" borderId="1" xfId="0" applyFont="1" applyBorder="1" applyAlignment="1">
      <alignment horizontal="center" vertical="center" wrapText="1"/>
    </xf>
    <xf numFmtId="0" fontId="47" fillId="16" borderId="20" xfId="0" applyFont="1" applyFill="1" applyBorder="1" applyAlignment="1">
      <alignment horizontal="center" vertical="center" wrapText="1"/>
    </xf>
    <xf numFmtId="0" fontId="47" fillId="16" borderId="4" xfId="0" applyFont="1" applyFill="1" applyBorder="1" applyAlignment="1">
      <alignment horizontal="center" vertical="center" wrapText="1"/>
    </xf>
    <xf numFmtId="0" fontId="0" fillId="0" borderId="4" xfId="0" applyBorder="1" applyAlignment="1">
      <alignment horizontal="center" vertical="center"/>
    </xf>
    <xf numFmtId="0" fontId="51" fillId="5" borderId="44" xfId="0" applyFont="1" applyFill="1" applyBorder="1" applyAlignment="1">
      <alignment horizontal="center" vertical="center"/>
    </xf>
    <xf numFmtId="0" fontId="51" fillId="5" borderId="31" xfId="0" applyFont="1" applyFill="1" applyBorder="1" applyAlignment="1">
      <alignment horizontal="center" vertical="center"/>
    </xf>
    <xf numFmtId="0" fontId="51" fillId="5" borderId="45" xfId="0" applyFont="1" applyFill="1" applyBorder="1" applyAlignment="1">
      <alignment horizontal="center" vertical="center"/>
    </xf>
    <xf numFmtId="0" fontId="51" fillId="5" borderId="38" xfId="0" applyFont="1" applyFill="1" applyBorder="1" applyAlignment="1">
      <alignment horizontal="center" vertical="center"/>
    </xf>
    <xf numFmtId="0" fontId="51" fillId="5" borderId="1" xfId="0" applyFont="1" applyFill="1" applyBorder="1" applyAlignment="1">
      <alignment horizontal="center" vertical="center"/>
    </xf>
    <xf numFmtId="0" fontId="51" fillId="5" borderId="37" xfId="0" applyFont="1" applyFill="1" applyBorder="1" applyAlignment="1">
      <alignment horizontal="center" vertical="center"/>
    </xf>
    <xf numFmtId="0" fontId="51" fillId="5" borderId="46" xfId="0" applyFont="1" applyFill="1" applyBorder="1" applyAlignment="1">
      <alignment horizontal="center" vertical="center"/>
    </xf>
    <xf numFmtId="0" fontId="51" fillId="5" borderId="13" xfId="0" applyFont="1" applyFill="1" applyBorder="1" applyAlignment="1">
      <alignment horizontal="center" vertical="center"/>
    </xf>
    <xf numFmtId="0" fontId="51" fillId="5" borderId="47" xfId="0" applyFont="1" applyFill="1" applyBorder="1" applyAlignment="1">
      <alignment horizontal="center" vertical="center"/>
    </xf>
    <xf numFmtId="0" fontId="5" fillId="0" borderId="4" xfId="0" applyFont="1" applyBorder="1" applyAlignment="1">
      <alignment horizontal="center" vertical="center"/>
    </xf>
    <xf numFmtId="0" fontId="56" fillId="12" borderId="20" xfId="0" applyFont="1" applyFill="1" applyBorder="1" applyAlignment="1">
      <alignment horizontal="center" vertical="center" wrapText="1" readingOrder="1"/>
    </xf>
    <xf numFmtId="0" fontId="9" fillId="14" borderId="29" xfId="0" applyFont="1" applyFill="1" applyBorder="1" applyAlignment="1">
      <alignment horizontal="center" vertical="center" wrapText="1"/>
    </xf>
    <xf numFmtId="0" fontId="9" fillId="14" borderId="30" xfId="0" applyFont="1" applyFill="1" applyBorder="1" applyAlignment="1">
      <alignment horizontal="center" vertical="center" wrapText="1"/>
    </xf>
    <xf numFmtId="0" fontId="9" fillId="12" borderId="36"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35" fillId="4" borderId="22" xfId="0" applyFont="1" applyFill="1" applyBorder="1" applyAlignment="1">
      <alignment horizontal="left" vertical="center" wrapText="1" readingOrder="1"/>
    </xf>
    <xf numFmtId="0" fontId="35" fillId="4" borderId="23" xfId="0" applyFont="1" applyFill="1" applyBorder="1" applyAlignment="1">
      <alignment horizontal="left" vertical="center" wrapText="1" readingOrder="1"/>
    </xf>
    <xf numFmtId="0" fontId="35" fillId="4" borderId="22" xfId="0" applyFont="1" applyFill="1" applyBorder="1" applyAlignment="1">
      <alignment horizontal="justify" vertical="center" wrapText="1" readingOrder="1"/>
    </xf>
    <xf numFmtId="0" fontId="35" fillId="4" borderId="23" xfId="0" applyFont="1" applyFill="1" applyBorder="1" applyAlignment="1">
      <alignment horizontal="justify" vertical="center" wrapText="1" readingOrder="1"/>
    </xf>
    <xf numFmtId="0" fontId="61" fillId="0" borderId="1" xfId="0" applyFont="1" applyBorder="1" applyAlignment="1">
      <alignment horizontal="left" vertical="center" wrapText="1"/>
    </xf>
    <xf numFmtId="0" fontId="27" fillId="2" borderId="3" xfId="0" applyFont="1" applyFill="1" applyBorder="1" applyAlignment="1" applyProtection="1">
      <alignment horizontal="left" vertical="center"/>
      <protection locked="0"/>
    </xf>
    <xf numFmtId="0" fontId="27" fillId="2" borderId="34" xfId="0" applyFont="1" applyFill="1" applyBorder="1" applyAlignment="1" applyProtection="1">
      <alignment horizontal="left" vertical="center"/>
      <protection locked="0"/>
    </xf>
    <xf numFmtId="0" fontId="27" fillId="2" borderId="35" xfId="0" applyFont="1" applyFill="1" applyBorder="1" applyAlignment="1" applyProtection="1">
      <alignment horizontal="left" vertical="center"/>
      <protection locked="0"/>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4" xfId="0" applyFont="1" applyBorder="1" applyAlignment="1">
      <alignment horizontal="center" vertical="center" wrapText="1"/>
    </xf>
    <xf numFmtId="0" fontId="40" fillId="0" borderId="26" xfId="0" applyFont="1" applyBorder="1" applyAlignment="1">
      <alignment horizontal="center" vertical="center" wrapText="1" readingOrder="1"/>
    </xf>
    <xf numFmtId="0" fontId="40" fillId="0" borderId="27" xfId="0" applyFont="1" applyBorder="1" applyAlignment="1">
      <alignment horizontal="center" vertical="center" wrapText="1" readingOrder="1"/>
    </xf>
    <xf numFmtId="0" fontId="40" fillId="0" borderId="28" xfId="0" applyFont="1" applyBorder="1" applyAlignment="1">
      <alignment horizontal="center" vertical="center" wrapText="1" readingOrder="1"/>
    </xf>
    <xf numFmtId="0" fontId="41" fillId="8" borderId="26" xfId="0" applyFont="1" applyFill="1" applyBorder="1" applyAlignment="1">
      <alignment horizontal="center" vertical="center" wrapText="1" readingOrder="1"/>
    </xf>
    <xf numFmtId="0" fontId="41" fillId="8" borderId="27" xfId="0" applyFont="1" applyFill="1" applyBorder="1" applyAlignment="1">
      <alignment horizontal="center" vertical="center" wrapText="1" readingOrder="1"/>
    </xf>
    <xf numFmtId="0" fontId="41" fillId="8" borderId="28" xfId="0" applyFont="1" applyFill="1" applyBorder="1" applyAlignment="1">
      <alignment horizontal="center" vertical="center" wrapText="1" readingOrder="1"/>
    </xf>
    <xf numFmtId="0" fontId="42" fillId="8" borderId="22" xfId="0" applyFont="1" applyFill="1" applyBorder="1" applyAlignment="1">
      <alignment horizontal="center" vertical="center" wrapText="1" readingOrder="1"/>
    </xf>
    <xf numFmtId="0" fontId="42" fillId="8" borderId="23" xfId="0" applyFont="1" applyFill="1" applyBorder="1" applyAlignment="1">
      <alignment horizontal="center" vertical="center" wrapText="1" readingOrder="1"/>
    </xf>
    <xf numFmtId="0" fontId="35" fillId="13" borderId="22" xfId="0" applyFont="1" applyFill="1" applyBorder="1" applyAlignment="1">
      <alignment horizontal="center" vertical="center" wrapText="1" readingOrder="1"/>
    </xf>
    <xf numFmtId="0" fontId="35" fillId="13" borderId="23" xfId="0" applyFont="1" applyFill="1" applyBorder="1" applyAlignment="1">
      <alignment horizontal="center" vertical="center" wrapText="1" readingOrder="1"/>
    </xf>
    <xf numFmtId="0" fontId="38" fillId="12" borderId="26" xfId="0" applyFont="1" applyFill="1" applyBorder="1" applyAlignment="1">
      <alignment horizontal="left" vertical="center" wrapText="1" readingOrder="1"/>
    </xf>
    <xf numFmtId="0" fontId="38" fillId="12" borderId="27" xfId="0" applyFont="1" applyFill="1" applyBorder="1" applyAlignment="1">
      <alignment horizontal="left" vertical="center" wrapText="1" readingOrder="1"/>
    </xf>
    <xf numFmtId="0" fontId="38" fillId="12" borderId="28" xfId="0" applyFont="1" applyFill="1" applyBorder="1" applyAlignment="1">
      <alignment horizontal="left" vertical="center" wrapText="1" readingOrder="1"/>
    </xf>
    <xf numFmtId="0" fontId="38" fillId="8" borderId="26" xfId="0" applyFont="1" applyFill="1" applyBorder="1" applyAlignment="1">
      <alignment horizontal="center" vertical="center" wrapText="1" readingOrder="1"/>
    </xf>
    <xf numFmtId="0" fontId="38" fillId="8" borderId="27" xfId="0" applyFont="1" applyFill="1" applyBorder="1" applyAlignment="1">
      <alignment horizontal="center" vertical="center" wrapText="1" readingOrder="1"/>
    </xf>
    <xf numFmtId="0" fontId="38" fillId="8" borderId="28" xfId="0" applyFont="1" applyFill="1" applyBorder="1" applyAlignment="1">
      <alignment horizontal="center" vertical="center" wrapText="1" readingOrder="1"/>
    </xf>
    <xf numFmtId="0" fontId="39" fillId="9" borderId="26" xfId="0" applyFont="1" applyFill="1" applyBorder="1" applyAlignment="1">
      <alignment horizontal="left" vertical="center" wrapText="1" readingOrder="1"/>
    </xf>
    <xf numFmtId="0" fontId="39" fillId="9" borderId="27" xfId="0" applyFont="1" applyFill="1" applyBorder="1" applyAlignment="1">
      <alignment horizontal="left" vertical="center" wrapText="1" readingOrder="1"/>
    </xf>
    <xf numFmtId="0" fontId="39" fillId="9" borderId="28" xfId="0" applyFont="1" applyFill="1" applyBorder="1" applyAlignment="1">
      <alignment horizontal="left" vertical="center" wrapText="1" readingOrder="1"/>
    </xf>
    <xf numFmtId="0" fontId="39" fillId="10" borderId="26" xfId="0" applyFont="1" applyFill="1" applyBorder="1" applyAlignment="1">
      <alignment horizontal="left" vertical="center" wrapText="1" readingOrder="1"/>
    </xf>
    <xf numFmtId="0" fontId="39" fillId="10" borderId="27" xfId="0" applyFont="1" applyFill="1" applyBorder="1" applyAlignment="1">
      <alignment horizontal="left" vertical="center" wrapText="1" readingOrder="1"/>
    </xf>
    <xf numFmtId="0" fontId="39" fillId="10" borderId="28" xfId="0" applyFont="1" applyFill="1" applyBorder="1" applyAlignment="1">
      <alignment horizontal="left" vertical="center" wrapText="1" readingOrder="1"/>
    </xf>
  </cellXfs>
  <cellStyles count="3">
    <cellStyle name="Lien hypertexte" xfId="2" builtinId="8"/>
    <cellStyle name="Normal" xfId="0" builtinId="0"/>
    <cellStyle name="Pourcentage" xfId="1" builtinId="5"/>
  </cellStyles>
  <dxfs count="15">
    <dxf>
      <font>
        <color rgb="FF00B050"/>
      </font>
    </dxf>
    <dxf>
      <font>
        <color rgb="FFFF0000"/>
      </font>
    </dxf>
    <dxf>
      <font>
        <color rgb="FF00B050"/>
      </font>
      <fill>
        <patternFill>
          <bgColor theme="0"/>
        </patternFill>
      </fill>
    </dxf>
    <dxf>
      <font>
        <color rgb="FF00B050"/>
      </font>
      <fill>
        <patternFill>
          <bgColor theme="0"/>
        </patternFill>
      </fill>
    </dxf>
    <dxf>
      <font>
        <color rgb="FF00B050"/>
      </font>
      <fill>
        <patternFill>
          <bgColor theme="0"/>
        </patternFill>
      </fill>
    </dxf>
    <dxf>
      <font>
        <color rgb="FF00B050"/>
      </font>
      <fill>
        <patternFill>
          <bgColor theme="0"/>
        </patternFill>
      </fill>
    </dxf>
    <dxf>
      <font>
        <color rgb="FF00B050"/>
      </font>
      <fill>
        <patternFill>
          <bgColor theme="0"/>
        </patternFill>
      </fill>
    </dxf>
    <dxf>
      <fill>
        <patternFill>
          <bgColor theme="7" tint="0.59996337778862885"/>
        </patternFill>
      </fill>
    </dxf>
    <dxf>
      <font>
        <color rgb="FF00B050"/>
      </font>
      <fill>
        <patternFill>
          <bgColor theme="0"/>
        </patternFill>
      </fill>
    </dxf>
    <dxf>
      <fill>
        <patternFill>
          <bgColor theme="0" tint="-0.34998626667073579"/>
        </patternFill>
      </fill>
    </dxf>
    <dxf>
      <font>
        <color rgb="FFFF0000"/>
      </font>
    </dxf>
    <dxf>
      <font>
        <color rgb="FFFF0000"/>
      </font>
    </dxf>
    <dxf>
      <font>
        <color rgb="FF00B050"/>
      </font>
      <fill>
        <patternFill>
          <bgColor theme="0"/>
        </patternFill>
      </fill>
    </dxf>
    <dxf>
      <font>
        <color rgb="FFFF0000"/>
      </font>
      <fill>
        <patternFill>
          <bgColor theme="0"/>
        </patternFill>
      </fill>
    </dxf>
    <dxf>
      <font>
        <color rgb="FF00B05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0</xdr:row>
      <xdr:rowOff>28575</xdr:rowOff>
    </xdr:from>
    <xdr:to>
      <xdr:col>1</xdr:col>
      <xdr:colOff>1282700</xdr:colOff>
      <xdr:row>1</xdr:row>
      <xdr:rowOff>28575</xdr:rowOff>
    </xdr:to>
    <xdr:pic>
      <xdr:nvPicPr>
        <xdr:cNvPr id="4" name="Image 3">
          <a:extLst>
            <a:ext uri="{FF2B5EF4-FFF2-40B4-BE49-F238E27FC236}">
              <a16:creationId xmlns:a16="http://schemas.microsoft.com/office/drawing/2014/main" id="{2B1831F5-EE5C-4DD3-9EEC-055F70019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975" y="390525"/>
          <a:ext cx="1143000" cy="857250"/>
        </a:xfrm>
        <a:prstGeom prst="rect">
          <a:avLst/>
        </a:prstGeom>
      </xdr:spPr>
    </xdr:pic>
    <xdr:clientData/>
  </xdr:twoCellAnchor>
  <xdr:twoCellAnchor editAs="oneCell">
    <xdr:from>
      <xdr:col>1</xdr:col>
      <xdr:colOff>11851653</xdr:colOff>
      <xdr:row>0</xdr:row>
      <xdr:rowOff>247650</xdr:rowOff>
    </xdr:from>
    <xdr:to>
      <xdr:col>1</xdr:col>
      <xdr:colOff>13506450</xdr:colOff>
      <xdr:row>0</xdr:row>
      <xdr:rowOff>638175</xdr:rowOff>
    </xdr:to>
    <xdr:pic>
      <xdr:nvPicPr>
        <xdr:cNvPr id="5" name="Image 4">
          <a:extLst>
            <a:ext uri="{FF2B5EF4-FFF2-40B4-BE49-F238E27FC236}">
              <a16:creationId xmlns:a16="http://schemas.microsoft.com/office/drawing/2014/main" id="{0430415B-D381-41E6-BC22-790DBF569A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46928" y="247650"/>
          <a:ext cx="1654797" cy="38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3162300</xdr:colOff>
      <xdr:row>5</xdr:row>
      <xdr:rowOff>85724</xdr:rowOff>
    </xdr:from>
    <xdr:to>
      <xdr:col>2</xdr:col>
      <xdr:colOff>11684000</xdr:colOff>
      <xdr:row>5</xdr:row>
      <xdr:rowOff>4155586</xdr:rowOff>
    </xdr:to>
    <xdr:pic>
      <xdr:nvPicPr>
        <xdr:cNvPr id="3" name="Image 2">
          <a:extLst>
            <a:ext uri="{FF2B5EF4-FFF2-40B4-BE49-F238E27FC236}">
              <a16:creationId xmlns:a16="http://schemas.microsoft.com/office/drawing/2014/main" id="{9EED8583-1B42-DCEB-AD90-CEE9D4707C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2925" y="6534149"/>
          <a:ext cx="8524875" cy="406986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156884</xdr:colOff>
      <xdr:row>5</xdr:row>
      <xdr:rowOff>64061</xdr:rowOff>
    </xdr:from>
    <xdr:to>
      <xdr:col>0</xdr:col>
      <xdr:colOff>560049</xdr:colOff>
      <xdr:row>5</xdr:row>
      <xdr:rowOff>466164</xdr:rowOff>
    </xdr:to>
    <xdr:pic>
      <xdr:nvPicPr>
        <xdr:cNvPr id="3" name="Graphique 2" descr="Ampoule et engrenage contour">
          <a:extLst>
            <a:ext uri="{FF2B5EF4-FFF2-40B4-BE49-F238E27FC236}">
              <a16:creationId xmlns:a16="http://schemas.microsoft.com/office/drawing/2014/main" id="{DAD2ADEB-DE24-5466-79CE-92E053BD95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4" y="1845796"/>
          <a:ext cx="399990" cy="398928"/>
        </a:xfrm>
        <a:prstGeom prst="rect">
          <a:avLst/>
        </a:prstGeom>
      </xdr:spPr>
    </xdr:pic>
    <xdr:clientData/>
  </xdr:twoCellAnchor>
  <xdr:twoCellAnchor editAs="oneCell">
    <xdr:from>
      <xdr:col>0</xdr:col>
      <xdr:colOff>137647</xdr:colOff>
      <xdr:row>12</xdr:row>
      <xdr:rowOff>30443</xdr:rowOff>
    </xdr:from>
    <xdr:to>
      <xdr:col>0</xdr:col>
      <xdr:colOff>545913</xdr:colOff>
      <xdr:row>13</xdr:row>
      <xdr:rowOff>84993</xdr:rowOff>
    </xdr:to>
    <xdr:pic>
      <xdr:nvPicPr>
        <xdr:cNvPr id="7" name="Graphique 6" descr="Ampoule et engrenage contour">
          <a:extLst>
            <a:ext uri="{FF2B5EF4-FFF2-40B4-BE49-F238E27FC236}">
              <a16:creationId xmlns:a16="http://schemas.microsoft.com/office/drawing/2014/main" id="{66CE314D-2163-4E99-ABC0-6C41A6E4CD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7647" y="3885267"/>
          <a:ext cx="411441" cy="424344"/>
        </a:xfrm>
        <a:prstGeom prst="rect">
          <a:avLst/>
        </a:prstGeom>
      </xdr:spPr>
    </xdr:pic>
    <xdr:clientData/>
  </xdr:twoCellAnchor>
  <xdr:twoCellAnchor editAs="oneCell">
    <xdr:from>
      <xdr:col>0</xdr:col>
      <xdr:colOff>163234</xdr:colOff>
      <xdr:row>6</xdr:row>
      <xdr:rowOff>100852</xdr:rowOff>
    </xdr:from>
    <xdr:to>
      <xdr:col>0</xdr:col>
      <xdr:colOff>560049</xdr:colOff>
      <xdr:row>6</xdr:row>
      <xdr:rowOff>506130</xdr:rowOff>
    </xdr:to>
    <xdr:pic>
      <xdr:nvPicPr>
        <xdr:cNvPr id="8" name="Graphique 7" descr="Ampoule et engrenage contour">
          <a:extLst>
            <a:ext uri="{FF2B5EF4-FFF2-40B4-BE49-F238E27FC236}">
              <a16:creationId xmlns:a16="http://schemas.microsoft.com/office/drawing/2014/main" id="{5BDE5DCE-FC8D-DA9D-AE92-6082807393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3234" y="2521323"/>
          <a:ext cx="399990" cy="402103"/>
        </a:xfrm>
        <a:prstGeom prst="rect">
          <a:avLst/>
        </a:prstGeom>
      </xdr:spPr>
    </xdr:pic>
    <xdr:clientData/>
  </xdr:twoCellAnchor>
  <xdr:twoCellAnchor>
    <xdr:from>
      <xdr:col>2</xdr:col>
      <xdr:colOff>2719854</xdr:colOff>
      <xdr:row>2</xdr:row>
      <xdr:rowOff>56029</xdr:rowOff>
    </xdr:from>
    <xdr:to>
      <xdr:col>2</xdr:col>
      <xdr:colOff>3044825</xdr:colOff>
      <xdr:row>2</xdr:row>
      <xdr:rowOff>302559</xdr:rowOff>
    </xdr:to>
    <xdr:sp macro="" textlink="">
      <xdr:nvSpPr>
        <xdr:cNvPr id="2" name="Flèche : bas 1">
          <a:extLst>
            <a:ext uri="{FF2B5EF4-FFF2-40B4-BE49-F238E27FC236}">
              <a16:creationId xmlns:a16="http://schemas.microsoft.com/office/drawing/2014/main" id="{94EF5763-350E-7446-88C2-6F470EB1FB54}"/>
            </a:ext>
          </a:extLst>
        </xdr:cNvPr>
        <xdr:cNvSpPr/>
      </xdr:nvSpPr>
      <xdr:spPr>
        <a:xfrm>
          <a:off x="6406589" y="414617"/>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4" name="Flèche : bas 3">
          <a:extLst>
            <a:ext uri="{FF2B5EF4-FFF2-40B4-BE49-F238E27FC236}">
              <a16:creationId xmlns:a16="http://schemas.microsoft.com/office/drawing/2014/main" id="{432271C5-A4F5-434D-A8E2-40E8BAD100D3}"/>
            </a:ext>
          </a:extLst>
        </xdr:cNvPr>
        <xdr:cNvSpPr/>
      </xdr:nvSpPr>
      <xdr:spPr>
        <a:xfrm>
          <a:off x="3787588" y="403411"/>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160059</xdr:colOff>
      <xdr:row>3</xdr:row>
      <xdr:rowOff>22413</xdr:rowOff>
    </xdr:from>
    <xdr:to>
      <xdr:col>0</xdr:col>
      <xdr:colOff>563224</xdr:colOff>
      <xdr:row>3</xdr:row>
      <xdr:rowOff>430866</xdr:rowOff>
    </xdr:to>
    <xdr:pic>
      <xdr:nvPicPr>
        <xdr:cNvPr id="2" name="Graphique 1" descr="Ampoule et engrenage contour">
          <a:extLst>
            <a:ext uri="{FF2B5EF4-FFF2-40B4-BE49-F238E27FC236}">
              <a16:creationId xmlns:a16="http://schemas.microsoft.com/office/drawing/2014/main" id="{0378A06D-38BB-43EC-A32E-EDDA54A018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0059" y="582707"/>
          <a:ext cx="403165" cy="402103"/>
        </a:xfrm>
        <a:prstGeom prst="rect">
          <a:avLst/>
        </a:prstGeom>
      </xdr:spPr>
    </xdr:pic>
    <xdr:clientData/>
  </xdr:twoCellAnchor>
  <xdr:twoCellAnchor editAs="oneCell">
    <xdr:from>
      <xdr:col>0</xdr:col>
      <xdr:colOff>137647</xdr:colOff>
      <xdr:row>11</xdr:row>
      <xdr:rowOff>30443</xdr:rowOff>
    </xdr:from>
    <xdr:to>
      <xdr:col>0</xdr:col>
      <xdr:colOff>545913</xdr:colOff>
      <xdr:row>12</xdr:row>
      <xdr:rowOff>88168</xdr:rowOff>
    </xdr:to>
    <xdr:pic>
      <xdr:nvPicPr>
        <xdr:cNvPr id="3" name="Graphique 2" descr="Ampoule et engrenage contour">
          <a:extLst>
            <a:ext uri="{FF2B5EF4-FFF2-40B4-BE49-F238E27FC236}">
              <a16:creationId xmlns:a16="http://schemas.microsoft.com/office/drawing/2014/main" id="{B942EB5B-8572-4E3E-81EB-5304A827DA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822" y="3761068"/>
          <a:ext cx="401916" cy="429200"/>
        </a:xfrm>
        <a:prstGeom prst="rect">
          <a:avLst/>
        </a:prstGeom>
      </xdr:spPr>
    </xdr:pic>
    <xdr:clientData/>
  </xdr:twoCellAnchor>
  <xdr:twoCellAnchor>
    <xdr:from>
      <xdr:col>4</xdr:col>
      <xdr:colOff>131295</xdr:colOff>
      <xdr:row>2</xdr:row>
      <xdr:rowOff>308909</xdr:rowOff>
    </xdr:from>
    <xdr:to>
      <xdr:col>4</xdr:col>
      <xdr:colOff>510614</xdr:colOff>
      <xdr:row>4</xdr:row>
      <xdr:rowOff>39968</xdr:rowOff>
    </xdr:to>
    <xdr:sp macro="" textlink="">
      <xdr:nvSpPr>
        <xdr:cNvPr id="5" name="Flèche : droite 4">
          <a:extLst>
            <a:ext uri="{FF2B5EF4-FFF2-40B4-BE49-F238E27FC236}">
              <a16:creationId xmlns:a16="http://schemas.microsoft.com/office/drawing/2014/main" id="{BEBFAAE4-FCDD-3EC1-D37B-90F60FC81F32}"/>
            </a:ext>
          </a:extLst>
        </xdr:cNvPr>
        <xdr:cNvSpPr/>
      </xdr:nvSpPr>
      <xdr:spPr>
        <a:xfrm>
          <a:off x="14273119" y="544233"/>
          <a:ext cx="379319" cy="6275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2719854</xdr:colOff>
      <xdr:row>2</xdr:row>
      <xdr:rowOff>56029</xdr:rowOff>
    </xdr:from>
    <xdr:to>
      <xdr:col>2</xdr:col>
      <xdr:colOff>3044825</xdr:colOff>
      <xdr:row>2</xdr:row>
      <xdr:rowOff>302559</xdr:rowOff>
    </xdr:to>
    <xdr:sp macro="" textlink="">
      <xdr:nvSpPr>
        <xdr:cNvPr id="4" name="Flèche : bas 3">
          <a:extLst>
            <a:ext uri="{FF2B5EF4-FFF2-40B4-BE49-F238E27FC236}">
              <a16:creationId xmlns:a16="http://schemas.microsoft.com/office/drawing/2014/main" id="{D1E6E284-1AD0-42DC-9FC9-DF08849FD53E}"/>
            </a:ext>
          </a:extLst>
        </xdr:cNvPr>
        <xdr:cNvSpPr/>
      </xdr:nvSpPr>
      <xdr:spPr>
        <a:xfrm>
          <a:off x="6402854" y="417979"/>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6" name="Flèche : bas 5">
          <a:extLst>
            <a:ext uri="{FF2B5EF4-FFF2-40B4-BE49-F238E27FC236}">
              <a16:creationId xmlns:a16="http://schemas.microsoft.com/office/drawing/2014/main" id="{35FE12C6-FFFF-42DD-BE20-EC8B53926BAA}"/>
            </a:ext>
          </a:extLst>
        </xdr:cNvPr>
        <xdr:cNvSpPr/>
      </xdr:nvSpPr>
      <xdr:spPr>
        <a:xfrm>
          <a:off x="3790203" y="409948"/>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219263</xdr:colOff>
      <xdr:row>4</xdr:row>
      <xdr:rowOff>137646</xdr:rowOff>
    </xdr:from>
    <xdr:to>
      <xdr:col>1</xdr:col>
      <xdr:colOff>2929</xdr:colOff>
      <xdr:row>4</xdr:row>
      <xdr:rowOff>542924</xdr:rowOff>
    </xdr:to>
    <xdr:pic>
      <xdr:nvPicPr>
        <xdr:cNvPr id="2" name="Graphique 1" descr="Ampoule et engrenage contour">
          <a:extLst>
            <a:ext uri="{FF2B5EF4-FFF2-40B4-BE49-F238E27FC236}">
              <a16:creationId xmlns:a16="http://schemas.microsoft.com/office/drawing/2014/main" id="{8A9FAC33-7C6B-4107-AC92-3F9CDA517F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9263" y="1650440"/>
          <a:ext cx="399990" cy="405278"/>
        </a:xfrm>
        <a:prstGeom prst="rect">
          <a:avLst/>
        </a:prstGeom>
      </xdr:spPr>
    </xdr:pic>
    <xdr:clientData/>
  </xdr:twoCellAnchor>
  <xdr:twoCellAnchor editAs="oneCell">
    <xdr:from>
      <xdr:col>0</xdr:col>
      <xdr:colOff>137647</xdr:colOff>
      <xdr:row>12</xdr:row>
      <xdr:rowOff>30443</xdr:rowOff>
    </xdr:from>
    <xdr:to>
      <xdr:col>0</xdr:col>
      <xdr:colOff>542738</xdr:colOff>
      <xdr:row>13</xdr:row>
      <xdr:rowOff>84993</xdr:rowOff>
    </xdr:to>
    <xdr:pic>
      <xdr:nvPicPr>
        <xdr:cNvPr id="3" name="Graphique 2" descr="Ampoule et engrenage contour">
          <a:extLst>
            <a:ext uri="{FF2B5EF4-FFF2-40B4-BE49-F238E27FC236}">
              <a16:creationId xmlns:a16="http://schemas.microsoft.com/office/drawing/2014/main" id="{619AF7D5-56C5-4077-A575-34DE9DF7A3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822" y="1922743"/>
          <a:ext cx="401916" cy="429200"/>
        </a:xfrm>
        <a:prstGeom prst="rect">
          <a:avLst/>
        </a:prstGeom>
      </xdr:spPr>
    </xdr:pic>
    <xdr:clientData/>
  </xdr:twoCellAnchor>
  <xdr:twoCellAnchor>
    <xdr:from>
      <xdr:col>4</xdr:col>
      <xdr:colOff>142500</xdr:colOff>
      <xdr:row>4</xdr:row>
      <xdr:rowOff>368113</xdr:rowOff>
    </xdr:from>
    <xdr:to>
      <xdr:col>4</xdr:col>
      <xdr:colOff>518644</xdr:colOff>
      <xdr:row>5</xdr:row>
      <xdr:rowOff>420968</xdr:rowOff>
    </xdr:to>
    <xdr:sp macro="" textlink="">
      <xdr:nvSpPr>
        <xdr:cNvPr id="4" name="Flèche : droite 3">
          <a:extLst>
            <a:ext uri="{FF2B5EF4-FFF2-40B4-BE49-F238E27FC236}">
              <a16:creationId xmlns:a16="http://schemas.microsoft.com/office/drawing/2014/main" id="{03E1DD92-19CF-448D-A13E-2B41F9763F2D}"/>
            </a:ext>
          </a:extLst>
        </xdr:cNvPr>
        <xdr:cNvSpPr/>
      </xdr:nvSpPr>
      <xdr:spPr>
        <a:xfrm>
          <a:off x="14284324" y="1511113"/>
          <a:ext cx="376144" cy="7140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179294</xdr:colOff>
      <xdr:row>5</xdr:row>
      <xdr:rowOff>201706</xdr:rowOff>
    </xdr:from>
    <xdr:to>
      <xdr:col>0</xdr:col>
      <xdr:colOff>572934</xdr:colOff>
      <xdr:row>5</xdr:row>
      <xdr:rowOff>600634</xdr:rowOff>
    </xdr:to>
    <xdr:pic>
      <xdr:nvPicPr>
        <xdr:cNvPr id="5" name="Graphique 4" descr="Ampoule et engrenage contour">
          <a:extLst>
            <a:ext uri="{FF2B5EF4-FFF2-40B4-BE49-F238E27FC236}">
              <a16:creationId xmlns:a16="http://schemas.microsoft.com/office/drawing/2014/main" id="{9A681A44-65B0-4FE8-9BB9-D2AA455B17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9294" y="2005853"/>
          <a:ext cx="393640" cy="402103"/>
        </a:xfrm>
        <a:prstGeom prst="rect">
          <a:avLst/>
        </a:prstGeom>
      </xdr:spPr>
    </xdr:pic>
    <xdr:clientData/>
  </xdr:twoCellAnchor>
  <xdr:twoCellAnchor>
    <xdr:from>
      <xdr:col>2</xdr:col>
      <xdr:colOff>3276974</xdr:colOff>
      <xdr:row>3</xdr:row>
      <xdr:rowOff>56029</xdr:rowOff>
    </xdr:from>
    <xdr:to>
      <xdr:col>2</xdr:col>
      <xdr:colOff>3605120</xdr:colOff>
      <xdr:row>3</xdr:row>
      <xdr:rowOff>302559</xdr:rowOff>
    </xdr:to>
    <xdr:sp macro="" textlink="">
      <xdr:nvSpPr>
        <xdr:cNvPr id="6" name="Flèche : bas 5">
          <a:extLst>
            <a:ext uri="{FF2B5EF4-FFF2-40B4-BE49-F238E27FC236}">
              <a16:creationId xmlns:a16="http://schemas.microsoft.com/office/drawing/2014/main" id="{2DA2BC8C-0123-4381-BD42-5261ECC52371}"/>
            </a:ext>
          </a:extLst>
        </xdr:cNvPr>
        <xdr:cNvSpPr/>
      </xdr:nvSpPr>
      <xdr:spPr>
        <a:xfrm>
          <a:off x="6616327" y="1636058"/>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3</xdr:row>
      <xdr:rowOff>44823</xdr:rowOff>
    </xdr:from>
    <xdr:to>
      <xdr:col>2</xdr:col>
      <xdr:colOff>432174</xdr:colOff>
      <xdr:row>3</xdr:row>
      <xdr:rowOff>291353</xdr:rowOff>
    </xdr:to>
    <xdr:sp macro="" textlink="">
      <xdr:nvSpPr>
        <xdr:cNvPr id="7" name="Flèche : bas 6">
          <a:extLst>
            <a:ext uri="{FF2B5EF4-FFF2-40B4-BE49-F238E27FC236}">
              <a16:creationId xmlns:a16="http://schemas.microsoft.com/office/drawing/2014/main" id="{5E8DEDB8-A7AF-4BC6-85A9-3A81E750A2C6}"/>
            </a:ext>
          </a:extLst>
        </xdr:cNvPr>
        <xdr:cNvSpPr/>
      </xdr:nvSpPr>
      <xdr:spPr>
        <a:xfrm>
          <a:off x="3447303" y="409948"/>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1868</xdr:colOff>
      <xdr:row>0</xdr:row>
      <xdr:rowOff>478865</xdr:rowOff>
    </xdr:from>
    <xdr:to>
      <xdr:col>1</xdr:col>
      <xdr:colOff>559</xdr:colOff>
      <xdr:row>0</xdr:row>
      <xdr:rowOff>903209</xdr:rowOff>
    </xdr:to>
    <xdr:pic>
      <xdr:nvPicPr>
        <xdr:cNvPr id="2" name="Graphique 1" descr="Ampoule et engrenage contour">
          <a:extLst>
            <a:ext uri="{FF2B5EF4-FFF2-40B4-BE49-F238E27FC236}">
              <a16:creationId xmlns:a16="http://schemas.microsoft.com/office/drawing/2014/main" id="{67C146D0-2BED-4216-911D-D2AE854C1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478865"/>
          <a:ext cx="405091" cy="427519"/>
        </a:xfrm>
        <a:prstGeom prst="rect">
          <a:avLst/>
        </a:prstGeom>
      </xdr:spPr>
    </xdr:pic>
    <xdr:clientData/>
  </xdr:twoCellAnchor>
  <xdr:oneCellAnchor>
    <xdr:from>
      <xdr:col>0</xdr:col>
      <xdr:colOff>0</xdr:colOff>
      <xdr:row>13</xdr:row>
      <xdr:rowOff>150159</xdr:rowOff>
    </xdr:from>
    <xdr:ext cx="411441" cy="433869"/>
    <xdr:pic>
      <xdr:nvPicPr>
        <xdr:cNvPr id="5" name="Graphique 4" descr="Ampoule et engrenage contour">
          <a:extLst>
            <a:ext uri="{FF2B5EF4-FFF2-40B4-BE49-F238E27FC236}">
              <a16:creationId xmlns:a16="http://schemas.microsoft.com/office/drawing/2014/main" id="{C525D6A9-0EB3-47C4-BD58-359B31915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998134"/>
          <a:ext cx="411441" cy="433869"/>
        </a:xfrm>
        <a:prstGeom prst="rect">
          <a:avLst/>
        </a:prstGeom>
      </xdr:spPr>
    </xdr:pic>
    <xdr:clientData/>
  </xdr:oneCellAnchor>
  <xdr:twoCellAnchor>
    <xdr:from>
      <xdr:col>17</xdr:col>
      <xdr:colOff>283228</xdr:colOff>
      <xdr:row>6</xdr:row>
      <xdr:rowOff>146145</xdr:rowOff>
    </xdr:from>
    <xdr:to>
      <xdr:col>17</xdr:col>
      <xdr:colOff>1658003</xdr:colOff>
      <xdr:row>8</xdr:row>
      <xdr:rowOff>16811</xdr:rowOff>
    </xdr:to>
    <xdr:sp macro="" textlink="">
      <xdr:nvSpPr>
        <xdr:cNvPr id="7" name="Flèche : droite 6">
          <a:extLst>
            <a:ext uri="{FF2B5EF4-FFF2-40B4-BE49-F238E27FC236}">
              <a16:creationId xmlns:a16="http://schemas.microsoft.com/office/drawing/2014/main" id="{6E6B73B6-2D1F-44FF-A2CF-10477FFA49CF}"/>
            </a:ext>
          </a:extLst>
        </xdr:cNvPr>
        <xdr:cNvSpPr/>
      </xdr:nvSpPr>
      <xdr:spPr>
        <a:xfrm rot="5400000">
          <a:off x="23609533" y="3007987"/>
          <a:ext cx="419754" cy="137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963145</xdr:colOff>
      <xdr:row>3</xdr:row>
      <xdr:rowOff>291540</xdr:rowOff>
    </xdr:from>
    <xdr:to>
      <xdr:col>5</xdr:col>
      <xdr:colOff>1517089</xdr:colOff>
      <xdr:row>5</xdr:row>
      <xdr:rowOff>189940</xdr:rowOff>
    </xdr:to>
    <xdr:sp macro="" textlink="">
      <xdr:nvSpPr>
        <xdr:cNvPr id="15" name="Flèche : droite 14">
          <a:extLst>
            <a:ext uri="{FF2B5EF4-FFF2-40B4-BE49-F238E27FC236}">
              <a16:creationId xmlns:a16="http://schemas.microsoft.com/office/drawing/2014/main" id="{B80D9D44-8C32-476A-A0BB-891F810E20B4}"/>
            </a:ext>
          </a:extLst>
        </xdr:cNvPr>
        <xdr:cNvSpPr/>
      </xdr:nvSpPr>
      <xdr:spPr>
        <a:xfrm>
          <a:off x="8796057" y="2207746"/>
          <a:ext cx="553944" cy="9517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963145</xdr:colOff>
      <xdr:row>3</xdr:row>
      <xdr:rowOff>291540</xdr:rowOff>
    </xdr:from>
    <xdr:to>
      <xdr:col>5</xdr:col>
      <xdr:colOff>1517089</xdr:colOff>
      <xdr:row>5</xdr:row>
      <xdr:rowOff>186765</xdr:rowOff>
    </xdr:to>
    <xdr:sp macro="" textlink="">
      <xdr:nvSpPr>
        <xdr:cNvPr id="3" name="Flèche : droite 2">
          <a:extLst>
            <a:ext uri="{FF2B5EF4-FFF2-40B4-BE49-F238E27FC236}">
              <a16:creationId xmlns:a16="http://schemas.microsoft.com/office/drawing/2014/main" id="{DA9C9578-B48C-4401-8B40-7CAEA1F31638}"/>
            </a:ext>
          </a:extLst>
        </xdr:cNvPr>
        <xdr:cNvSpPr/>
      </xdr:nvSpPr>
      <xdr:spPr>
        <a:xfrm>
          <a:off x="8796057" y="2207746"/>
          <a:ext cx="553944" cy="9485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377265</xdr:colOff>
      <xdr:row>3</xdr:row>
      <xdr:rowOff>294715</xdr:rowOff>
    </xdr:from>
    <xdr:to>
      <xdr:col>8</xdr:col>
      <xdr:colOff>934384</xdr:colOff>
      <xdr:row>5</xdr:row>
      <xdr:rowOff>186765</xdr:rowOff>
    </xdr:to>
    <xdr:sp macro="" textlink="">
      <xdr:nvSpPr>
        <xdr:cNvPr id="6" name="Flèche : droite 5">
          <a:extLst>
            <a:ext uri="{FF2B5EF4-FFF2-40B4-BE49-F238E27FC236}">
              <a16:creationId xmlns:a16="http://schemas.microsoft.com/office/drawing/2014/main" id="{6D9810D6-85D4-4566-A143-8A90D91AA66B}"/>
            </a:ext>
          </a:extLst>
        </xdr:cNvPr>
        <xdr:cNvSpPr/>
      </xdr:nvSpPr>
      <xdr:spPr>
        <a:xfrm>
          <a:off x="12950265" y="2210921"/>
          <a:ext cx="557119" cy="9454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449728</xdr:colOff>
      <xdr:row>3</xdr:row>
      <xdr:rowOff>156881</xdr:rowOff>
    </xdr:from>
    <xdr:to>
      <xdr:col>11</xdr:col>
      <xdr:colOff>777874</xdr:colOff>
      <xdr:row>3</xdr:row>
      <xdr:rowOff>403411</xdr:rowOff>
    </xdr:to>
    <xdr:sp macro="" textlink="">
      <xdr:nvSpPr>
        <xdr:cNvPr id="9" name="Flèche : bas 8">
          <a:extLst>
            <a:ext uri="{FF2B5EF4-FFF2-40B4-BE49-F238E27FC236}">
              <a16:creationId xmlns:a16="http://schemas.microsoft.com/office/drawing/2014/main" id="{00E8D706-15A6-4CE9-ACF1-4D3485AAF9C3}"/>
            </a:ext>
          </a:extLst>
        </xdr:cNvPr>
        <xdr:cNvSpPr/>
      </xdr:nvSpPr>
      <xdr:spPr>
        <a:xfrm>
          <a:off x="16362081" y="2073087"/>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504265</xdr:colOff>
      <xdr:row>3</xdr:row>
      <xdr:rowOff>324970</xdr:rowOff>
    </xdr:from>
    <xdr:to>
      <xdr:col>12</xdr:col>
      <xdr:colOff>1058209</xdr:colOff>
      <xdr:row>5</xdr:row>
      <xdr:rowOff>217020</xdr:rowOff>
    </xdr:to>
    <xdr:sp macro="" textlink="">
      <xdr:nvSpPr>
        <xdr:cNvPr id="10" name="Flèche : droite 9">
          <a:extLst>
            <a:ext uri="{FF2B5EF4-FFF2-40B4-BE49-F238E27FC236}">
              <a16:creationId xmlns:a16="http://schemas.microsoft.com/office/drawing/2014/main" id="{8CD74BE4-FB04-4417-8C26-0B20210CED59}"/>
            </a:ext>
          </a:extLst>
        </xdr:cNvPr>
        <xdr:cNvSpPr/>
      </xdr:nvSpPr>
      <xdr:spPr>
        <a:xfrm>
          <a:off x="17257059" y="2241176"/>
          <a:ext cx="553944" cy="9454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6</xdr:row>
      <xdr:rowOff>28575</xdr:rowOff>
    </xdr:from>
    <xdr:to>
      <xdr:col>0</xdr:col>
      <xdr:colOff>582891</xdr:colOff>
      <xdr:row>8</xdr:row>
      <xdr:rowOff>40169</xdr:rowOff>
    </xdr:to>
    <xdr:pic>
      <xdr:nvPicPr>
        <xdr:cNvPr id="2" name="Graphique 1" descr="Ampoule et engrenage contour">
          <a:extLst>
            <a:ext uri="{FF2B5EF4-FFF2-40B4-BE49-F238E27FC236}">
              <a16:creationId xmlns:a16="http://schemas.microsoft.com/office/drawing/2014/main" id="{F8F6338A-36DA-41C7-BEA6-223AB09E52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1450" y="4381500"/>
          <a:ext cx="411441" cy="430694"/>
        </a:xfrm>
        <a:prstGeom prst="rect">
          <a:avLst/>
        </a:prstGeom>
      </xdr:spPr>
    </xdr:pic>
    <xdr:clientData/>
  </xdr:twoCellAnchor>
  <xdr:twoCellAnchor editAs="oneCell">
    <xdr:from>
      <xdr:col>0</xdr:col>
      <xdr:colOff>259043</xdr:colOff>
      <xdr:row>0</xdr:row>
      <xdr:rowOff>888440</xdr:rowOff>
    </xdr:from>
    <xdr:to>
      <xdr:col>0</xdr:col>
      <xdr:colOff>664134</xdr:colOff>
      <xdr:row>0</xdr:row>
      <xdr:rowOff>1315959</xdr:rowOff>
    </xdr:to>
    <xdr:pic>
      <xdr:nvPicPr>
        <xdr:cNvPr id="3" name="Graphique 2" descr="Ampoule et engrenage contour">
          <a:extLst>
            <a:ext uri="{FF2B5EF4-FFF2-40B4-BE49-F238E27FC236}">
              <a16:creationId xmlns:a16="http://schemas.microsoft.com/office/drawing/2014/main" id="{7B9F9A04-1701-4AB9-92D2-F95BE97E89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9043" y="888440"/>
          <a:ext cx="405091" cy="4275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152400</xdr:colOff>
      <xdr:row>2</xdr:row>
      <xdr:rowOff>152400</xdr:rowOff>
    </xdr:from>
    <xdr:to>
      <xdr:col>3</xdr:col>
      <xdr:colOff>522194</xdr:colOff>
      <xdr:row>6</xdr:row>
      <xdr:rowOff>54723</xdr:rowOff>
    </xdr:to>
    <xdr:sp macro="" textlink="">
      <xdr:nvSpPr>
        <xdr:cNvPr id="2" name="Flèche : droite 1">
          <a:extLst>
            <a:ext uri="{FF2B5EF4-FFF2-40B4-BE49-F238E27FC236}">
              <a16:creationId xmlns:a16="http://schemas.microsoft.com/office/drawing/2014/main" id="{B0B59357-7557-48FA-BD72-493403BA120F}"/>
            </a:ext>
          </a:extLst>
        </xdr:cNvPr>
        <xdr:cNvSpPr/>
      </xdr:nvSpPr>
      <xdr:spPr>
        <a:xfrm>
          <a:off x="3057525" y="333375"/>
          <a:ext cx="369794"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123825</xdr:colOff>
      <xdr:row>2</xdr:row>
      <xdr:rowOff>142875</xdr:rowOff>
    </xdr:from>
    <xdr:to>
      <xdr:col>5</xdr:col>
      <xdr:colOff>493619</xdr:colOff>
      <xdr:row>6</xdr:row>
      <xdr:rowOff>48373</xdr:rowOff>
    </xdr:to>
    <xdr:sp macro="" textlink="">
      <xdr:nvSpPr>
        <xdr:cNvPr id="3" name="Flèche : droite 2">
          <a:extLst>
            <a:ext uri="{FF2B5EF4-FFF2-40B4-BE49-F238E27FC236}">
              <a16:creationId xmlns:a16="http://schemas.microsoft.com/office/drawing/2014/main" id="{FEC6EE0F-CB69-4487-A5D0-0B93508280D1}"/>
            </a:ext>
          </a:extLst>
        </xdr:cNvPr>
        <xdr:cNvSpPr/>
      </xdr:nvSpPr>
      <xdr:spPr>
        <a:xfrm>
          <a:off x="5934075" y="323850"/>
          <a:ext cx="369794" cy="8484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104775</xdr:colOff>
      <xdr:row>2</xdr:row>
      <xdr:rowOff>161925</xdr:rowOff>
    </xdr:from>
    <xdr:to>
      <xdr:col>7</xdr:col>
      <xdr:colOff>477744</xdr:colOff>
      <xdr:row>6</xdr:row>
      <xdr:rowOff>64248</xdr:rowOff>
    </xdr:to>
    <xdr:sp macro="" textlink="">
      <xdr:nvSpPr>
        <xdr:cNvPr id="4" name="Flèche : droite 3">
          <a:extLst>
            <a:ext uri="{FF2B5EF4-FFF2-40B4-BE49-F238E27FC236}">
              <a16:creationId xmlns:a16="http://schemas.microsoft.com/office/drawing/2014/main" id="{4DC8F03F-54DE-4B7F-B00B-024929B6F37F}"/>
            </a:ext>
          </a:extLst>
        </xdr:cNvPr>
        <xdr:cNvSpPr/>
      </xdr:nvSpPr>
      <xdr:spPr>
        <a:xfrm>
          <a:off x="8591550" y="342900"/>
          <a:ext cx="372969"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257175</xdr:colOff>
      <xdr:row>2</xdr:row>
      <xdr:rowOff>85725</xdr:rowOff>
    </xdr:from>
    <xdr:to>
      <xdr:col>9</xdr:col>
      <xdr:colOff>630144</xdr:colOff>
      <xdr:row>5</xdr:row>
      <xdr:rowOff>172198</xdr:rowOff>
    </xdr:to>
    <xdr:sp macro="" textlink="">
      <xdr:nvSpPr>
        <xdr:cNvPr id="5" name="Flèche : droite 4">
          <a:extLst>
            <a:ext uri="{FF2B5EF4-FFF2-40B4-BE49-F238E27FC236}">
              <a16:creationId xmlns:a16="http://schemas.microsoft.com/office/drawing/2014/main" id="{7DFA5814-3571-4350-85C3-A920E6E088FB}"/>
            </a:ext>
          </a:extLst>
        </xdr:cNvPr>
        <xdr:cNvSpPr/>
      </xdr:nvSpPr>
      <xdr:spPr>
        <a:xfrm>
          <a:off x="12325350" y="266700"/>
          <a:ext cx="372969" cy="8484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cologie.gouv.fr/encadrement-des-allegations-environnementales-et-information-du-consommateur-sur-produi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FFB0-FB13-430B-A782-75C15C6402C5}">
  <dimension ref="A1:C25"/>
  <sheetViews>
    <sheetView showGridLines="0" tabSelected="1" workbookViewId="0">
      <selection activeCell="B1" sqref="B1:B15"/>
    </sheetView>
  </sheetViews>
  <sheetFormatPr baseColWidth="10" defaultColWidth="8.90625" defaultRowHeight="14.5" x14ac:dyDescent="0.35"/>
  <cols>
    <col min="1" max="1" width="4.1796875" style="1" customWidth="1"/>
    <col min="2" max="2" width="195.6328125" style="1" customWidth="1"/>
    <col min="3" max="3" width="10.6328125" style="1" customWidth="1"/>
  </cols>
  <sheetData>
    <row r="1" spans="2:2" s="1" customFormat="1" ht="67.5" customHeight="1" x14ac:dyDescent="0.35">
      <c r="B1" s="80" t="s">
        <v>629</v>
      </c>
    </row>
    <row r="2" spans="2:2" s="1" customFormat="1" ht="14.5" customHeight="1" x14ac:dyDescent="0.35">
      <c r="B2" s="81"/>
    </row>
    <row r="3" spans="2:2" s="1" customFormat="1" ht="77.5" x14ac:dyDescent="0.35">
      <c r="B3" s="81" t="s">
        <v>630</v>
      </c>
    </row>
    <row r="4" spans="2:2" s="1" customFormat="1" ht="14.5" customHeight="1" x14ac:dyDescent="0.35">
      <c r="B4" s="81"/>
    </row>
    <row r="5" spans="2:2" s="1" customFormat="1" ht="33.5" customHeight="1" x14ac:dyDescent="0.35">
      <c r="B5" s="81" t="s">
        <v>631</v>
      </c>
    </row>
    <row r="6" spans="2:2" s="1" customFormat="1" ht="15.5" x14ac:dyDescent="0.35">
      <c r="B6" s="81"/>
    </row>
    <row r="7" spans="2:2" ht="174" x14ac:dyDescent="0.35">
      <c r="B7" s="82" t="s">
        <v>634</v>
      </c>
    </row>
    <row r="8" spans="2:2" x14ac:dyDescent="0.35">
      <c r="B8" s="83"/>
    </row>
    <row r="9" spans="2:2" ht="15.5" x14ac:dyDescent="0.35">
      <c r="B9" s="81" t="s">
        <v>633</v>
      </c>
    </row>
    <row r="10" spans="2:2" ht="14.5" customHeight="1" x14ac:dyDescent="0.35">
      <c r="B10" s="84" t="s">
        <v>632</v>
      </c>
    </row>
    <row r="11" spans="2:2" ht="14.5" customHeight="1" x14ac:dyDescent="0.35">
      <c r="B11" s="81"/>
    </row>
    <row r="12" spans="2:2" ht="46.5" x14ac:dyDescent="0.35">
      <c r="B12" s="81" t="s">
        <v>789</v>
      </c>
    </row>
    <row r="13" spans="2:2" ht="14.5" customHeight="1" x14ac:dyDescent="0.35">
      <c r="B13" s="81"/>
    </row>
    <row r="14" spans="2:2" ht="14.5" customHeight="1" x14ac:dyDescent="0.35">
      <c r="B14" s="85" t="s">
        <v>790</v>
      </c>
    </row>
    <row r="15" spans="2:2" ht="14.5" customHeight="1" thickBot="1" x14ac:dyDescent="0.4">
      <c r="B15" s="86"/>
    </row>
    <row r="16" spans="2:2" ht="14.5" customHeight="1" x14ac:dyDescent="0.35">
      <c r="B16" s="10"/>
    </row>
    <row r="17" spans="2:2" ht="14.5" customHeight="1" x14ac:dyDescent="0.35">
      <c r="B17" s="10"/>
    </row>
    <row r="18" spans="2:2" ht="14.5" customHeight="1" x14ac:dyDescent="0.35">
      <c r="B18" s="10"/>
    </row>
    <row r="19" spans="2:2" ht="14.5" customHeight="1" x14ac:dyDescent="0.35">
      <c r="B19" s="10"/>
    </row>
    <row r="20" spans="2:2" ht="14.5" customHeight="1" x14ac:dyDescent="0.35"/>
    <row r="21" spans="2:2" ht="14.5" customHeight="1" x14ac:dyDescent="0.35">
      <c r="B21" s="10"/>
    </row>
    <row r="22" spans="2:2" ht="14.5" customHeight="1" x14ac:dyDescent="0.35">
      <c r="B22" s="10"/>
    </row>
    <row r="23" spans="2:2" ht="14.5" customHeight="1" x14ac:dyDescent="0.35">
      <c r="B23" s="10"/>
    </row>
    <row r="24" spans="2:2" ht="14.5" customHeight="1" x14ac:dyDescent="0.35">
      <c r="B24" s="10"/>
    </row>
    <row r="25" spans="2:2" ht="15" customHeight="1" x14ac:dyDescent="0.35">
      <c r="B25" s="10"/>
    </row>
  </sheetData>
  <sheetProtection algorithmName="SHA-512" hashValue="Tw0J5rEoLTQua7cWR2d6FW2MYmuWoVSYEsbnb03rW3roZsPKz425YTwEUzeETlMuPi3GNrWx/PA3sqzdFdpneg==" saltValue="N6N4e5lwoe16V86tFge3Ww==" spinCount="100000" sheet="1" objects="1" scenarios="1" selectLockedCells="1" selectUnlockedCells="1"/>
  <hyperlinks>
    <hyperlink ref="B10" r:id="rId1" xr:uid="{1A531CC0-451A-45C9-BD79-D312CE7840E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04D9-1722-4121-8251-D278DE195193}">
  <dimension ref="B2:D17"/>
  <sheetViews>
    <sheetView showGridLines="0" workbookViewId="0">
      <selection activeCell="D7" sqref="D7"/>
    </sheetView>
  </sheetViews>
  <sheetFormatPr baseColWidth="10" defaultRowHeight="14.5" x14ac:dyDescent="0.35"/>
  <cols>
    <col min="2" max="2" width="19.54296875" customWidth="1"/>
    <col min="3" max="3" width="26.08984375" customWidth="1"/>
    <col min="4" max="4" width="100" customWidth="1"/>
  </cols>
  <sheetData>
    <row r="2" spans="2:4" x14ac:dyDescent="0.35">
      <c r="B2" s="8" t="s">
        <v>640</v>
      </c>
      <c r="C2" s="8" t="s">
        <v>641</v>
      </c>
      <c r="D2" s="8" t="s">
        <v>642</v>
      </c>
    </row>
    <row r="3" spans="2:4" x14ac:dyDescent="0.35">
      <c r="B3" s="20" t="s">
        <v>643</v>
      </c>
      <c r="C3" s="123">
        <v>45103</v>
      </c>
      <c r="D3" s="21" t="s">
        <v>835</v>
      </c>
    </row>
    <row r="4" spans="2:4" ht="43.5" x14ac:dyDescent="0.35">
      <c r="B4" s="142" t="s">
        <v>836</v>
      </c>
      <c r="C4" s="144">
        <v>45107</v>
      </c>
      <c r="D4" s="143" t="s">
        <v>837</v>
      </c>
    </row>
    <row r="5" spans="2:4" ht="58" x14ac:dyDescent="0.35">
      <c r="B5" s="142" t="s">
        <v>838</v>
      </c>
      <c r="C5" s="144">
        <v>45181</v>
      </c>
      <c r="D5" s="145" t="s">
        <v>839</v>
      </c>
    </row>
    <row r="6" spans="2:4" x14ac:dyDescent="0.35">
      <c r="B6" s="20" t="s">
        <v>856</v>
      </c>
      <c r="C6" s="123">
        <v>45224</v>
      </c>
      <c r="D6" s="146" t="s">
        <v>857</v>
      </c>
    </row>
    <row r="7" spans="2:4" x14ac:dyDescent="0.35">
      <c r="B7" s="20"/>
      <c r="C7" s="20"/>
      <c r="D7" s="21"/>
    </row>
    <row r="8" spans="2:4" x14ac:dyDescent="0.35">
      <c r="B8" s="20"/>
      <c r="C8" s="20"/>
      <c r="D8" s="21"/>
    </row>
    <row r="9" spans="2:4" x14ac:dyDescent="0.35">
      <c r="B9" s="20"/>
      <c r="C9" s="20"/>
      <c r="D9" s="21"/>
    </row>
    <row r="10" spans="2:4" x14ac:dyDescent="0.35">
      <c r="B10" s="20"/>
      <c r="C10" s="20"/>
      <c r="D10" s="21"/>
    </row>
    <row r="11" spans="2:4" x14ac:dyDescent="0.35">
      <c r="B11" s="20"/>
      <c r="C11" s="20"/>
      <c r="D11" s="21"/>
    </row>
    <row r="12" spans="2:4" x14ac:dyDescent="0.35">
      <c r="B12" s="20"/>
      <c r="C12" s="20"/>
      <c r="D12" s="21"/>
    </row>
    <row r="13" spans="2:4" x14ac:dyDescent="0.35">
      <c r="B13" s="20"/>
      <c r="C13" s="20"/>
      <c r="D13" s="21"/>
    </row>
    <row r="14" spans="2:4" x14ac:dyDescent="0.35">
      <c r="B14" s="20"/>
      <c r="C14" s="20"/>
      <c r="D14" s="21"/>
    </row>
    <row r="15" spans="2:4" x14ac:dyDescent="0.35">
      <c r="B15" s="20"/>
      <c r="C15" s="20"/>
      <c r="D15" s="21"/>
    </row>
    <row r="16" spans="2:4" x14ac:dyDescent="0.35">
      <c r="B16" s="20"/>
      <c r="C16" s="20"/>
      <c r="D16" s="21"/>
    </row>
    <row r="17" spans="2:4" x14ac:dyDescent="0.35">
      <c r="B17" s="20"/>
      <c r="C17" s="20"/>
      <c r="D17" s="21"/>
    </row>
  </sheetData>
  <sheetProtection algorithmName="SHA-512" hashValue="2NIelY/YXGEjRVhH2wUy8Tyd463hh+utrkapxgo/E9rgOs8Gv3A435byeItOgkLrQjhzZB0312sSZ+e7sFhGFg==" saltValue="iZvANMh8P6ZP7psDfNEAMw==" spinCount="100000" sheet="1" objects="1" scenarios="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U609"/>
  <sheetViews>
    <sheetView showGridLines="0" topLeftCell="A12" workbookViewId="0">
      <selection activeCell="F6" sqref="F6"/>
    </sheetView>
  </sheetViews>
  <sheetFormatPr baseColWidth="10" defaultColWidth="8.90625" defaultRowHeight="14.5" x14ac:dyDescent="0.35"/>
  <cols>
    <col min="1" max="1" width="4.6328125" style="1" customWidth="1"/>
    <col min="2" max="2" width="28.54296875" style="1" customWidth="1"/>
    <col min="3" max="3" width="4.6328125" style="1" customWidth="1"/>
    <col min="4" max="4" width="44.6328125" style="1" customWidth="1"/>
  </cols>
  <sheetData>
    <row r="3" spans="2:21" ht="15.65" customHeight="1" x14ac:dyDescent="0.35">
      <c r="B3" s="9" t="s">
        <v>620</v>
      </c>
      <c r="D3" s="9" t="s">
        <v>609</v>
      </c>
      <c r="F3" s="124" t="s">
        <v>810</v>
      </c>
    </row>
    <row r="4" spans="2:21" x14ac:dyDescent="0.35">
      <c r="B4" s="3" t="s">
        <v>621</v>
      </c>
      <c r="D4" s="3" t="s">
        <v>6</v>
      </c>
      <c r="F4" s="21" t="s">
        <v>813</v>
      </c>
    </row>
    <row r="5" spans="2:21" ht="15" thickBot="1" x14ac:dyDescent="0.4">
      <c r="B5" s="3" t="s">
        <v>622</v>
      </c>
      <c r="D5" s="3" t="s">
        <v>7</v>
      </c>
      <c r="F5" s="21" t="s">
        <v>814</v>
      </c>
    </row>
    <row r="6" spans="2:21" x14ac:dyDescent="0.35">
      <c r="B6" s="3" t="s">
        <v>623</v>
      </c>
      <c r="D6" s="3" t="s">
        <v>8</v>
      </c>
      <c r="J6" s="194" t="s">
        <v>788</v>
      </c>
      <c r="K6" s="195"/>
      <c r="L6" s="195"/>
      <c r="M6" s="195"/>
      <c r="N6" s="195"/>
      <c r="O6" s="195"/>
      <c r="P6" s="195"/>
      <c r="Q6" s="195"/>
      <c r="R6" s="195"/>
      <c r="S6" s="195"/>
      <c r="T6" s="195"/>
      <c r="U6" s="196"/>
    </row>
    <row r="7" spans="2:21" x14ac:dyDescent="0.35">
      <c r="B7" s="3" t="s">
        <v>624</v>
      </c>
      <c r="D7" s="3" t="s">
        <v>9</v>
      </c>
      <c r="J7" s="197"/>
      <c r="K7" s="198"/>
      <c r="L7" s="198"/>
      <c r="M7" s="198"/>
      <c r="N7" s="198"/>
      <c r="O7" s="198"/>
      <c r="P7" s="198"/>
      <c r="Q7" s="198"/>
      <c r="R7" s="198"/>
      <c r="S7" s="198"/>
      <c r="T7" s="198"/>
      <c r="U7" s="199"/>
    </row>
    <row r="8" spans="2:21" x14ac:dyDescent="0.35">
      <c r="B8" s="3" t="s">
        <v>625</v>
      </c>
      <c r="D8" s="3" t="s">
        <v>10</v>
      </c>
      <c r="J8" s="197"/>
      <c r="K8" s="198"/>
      <c r="L8" s="198"/>
      <c r="M8" s="198"/>
      <c r="N8" s="198"/>
      <c r="O8" s="198"/>
      <c r="P8" s="198"/>
      <c r="Q8" s="198"/>
      <c r="R8" s="198"/>
      <c r="S8" s="198"/>
      <c r="T8" s="198"/>
      <c r="U8" s="199"/>
    </row>
    <row r="9" spans="2:21" ht="15" thickBot="1" x14ac:dyDescent="0.4">
      <c r="B9" s="3" t="s">
        <v>626</v>
      </c>
      <c r="D9" s="3" t="s">
        <v>11</v>
      </c>
      <c r="E9" s="1"/>
      <c r="J9" s="200"/>
      <c r="K9" s="201"/>
      <c r="L9" s="201"/>
      <c r="M9" s="201"/>
      <c r="N9" s="201"/>
      <c r="O9" s="201"/>
      <c r="P9" s="201"/>
      <c r="Q9" s="201"/>
      <c r="R9" s="201"/>
      <c r="S9" s="201"/>
      <c r="T9" s="201"/>
      <c r="U9" s="202"/>
    </row>
    <row r="10" spans="2:21" x14ac:dyDescent="0.35">
      <c r="B10" s="3" t="s">
        <v>627</v>
      </c>
      <c r="D10" s="3" t="s">
        <v>12</v>
      </c>
    </row>
    <row r="11" spans="2:21" x14ac:dyDescent="0.35">
      <c r="B11" s="3" t="s">
        <v>647</v>
      </c>
      <c r="D11" s="3" t="s">
        <v>13</v>
      </c>
    </row>
    <row r="12" spans="2:21" x14ac:dyDescent="0.35">
      <c r="D12" s="3" t="s">
        <v>14</v>
      </c>
    </row>
    <row r="13" spans="2:21" x14ac:dyDescent="0.35">
      <c r="D13" s="3" t="s">
        <v>15</v>
      </c>
    </row>
    <row r="14" spans="2:21" x14ac:dyDescent="0.35">
      <c r="D14" s="3" t="s">
        <v>16</v>
      </c>
    </row>
    <row r="15" spans="2:21" x14ac:dyDescent="0.35">
      <c r="D15" s="3" t="s">
        <v>7</v>
      </c>
    </row>
    <row r="16" spans="2:21" x14ac:dyDescent="0.35">
      <c r="D16" s="3" t="s">
        <v>17</v>
      </c>
    </row>
    <row r="17" spans="4:4" x14ac:dyDescent="0.35">
      <c r="D17" s="3" t="s">
        <v>18</v>
      </c>
    </row>
    <row r="18" spans="4:4" x14ac:dyDescent="0.35">
      <c r="D18" s="3" t="s">
        <v>19</v>
      </c>
    </row>
    <row r="19" spans="4:4" x14ac:dyDescent="0.35">
      <c r="D19" s="3" t="s">
        <v>20</v>
      </c>
    </row>
    <row r="20" spans="4:4" x14ac:dyDescent="0.35">
      <c r="D20" s="3" t="s">
        <v>21</v>
      </c>
    </row>
    <row r="21" spans="4:4" x14ac:dyDescent="0.35">
      <c r="D21" s="3" t="s">
        <v>22</v>
      </c>
    </row>
    <row r="22" spans="4:4" x14ac:dyDescent="0.35">
      <c r="D22" s="3" t="s">
        <v>23</v>
      </c>
    </row>
    <row r="23" spans="4:4" x14ac:dyDescent="0.35">
      <c r="D23" s="3" t="s">
        <v>24</v>
      </c>
    </row>
    <row r="24" spans="4:4" x14ac:dyDescent="0.35">
      <c r="D24" s="3" t="s">
        <v>25</v>
      </c>
    </row>
    <row r="25" spans="4:4" x14ac:dyDescent="0.35">
      <c r="D25" s="3" t="s">
        <v>26</v>
      </c>
    </row>
    <row r="26" spans="4:4" x14ac:dyDescent="0.35">
      <c r="D26" s="3" t="s">
        <v>13</v>
      </c>
    </row>
    <row r="27" spans="4:4" x14ac:dyDescent="0.35">
      <c r="D27" s="3" t="s">
        <v>27</v>
      </c>
    </row>
    <row r="28" spans="4:4" x14ac:dyDescent="0.35">
      <c r="D28" s="3" t="s">
        <v>28</v>
      </c>
    </row>
    <row r="29" spans="4:4" x14ac:dyDescent="0.35">
      <c r="D29" s="3" t="s">
        <v>29</v>
      </c>
    </row>
    <row r="30" spans="4:4" x14ac:dyDescent="0.35">
      <c r="D30" s="3" t="s">
        <v>30</v>
      </c>
    </row>
    <row r="31" spans="4:4" x14ac:dyDescent="0.35">
      <c r="D31" s="3" t="s">
        <v>31</v>
      </c>
    </row>
    <row r="32" spans="4:4" x14ac:dyDescent="0.35">
      <c r="D32" s="3" t="s">
        <v>32</v>
      </c>
    </row>
    <row r="33" spans="4:4" x14ac:dyDescent="0.35">
      <c r="D33" s="3" t="s">
        <v>33</v>
      </c>
    </row>
    <row r="34" spans="4:4" x14ac:dyDescent="0.35">
      <c r="D34" s="3" t="s">
        <v>34</v>
      </c>
    </row>
    <row r="35" spans="4:4" x14ac:dyDescent="0.35">
      <c r="D35" s="3" t="s">
        <v>35</v>
      </c>
    </row>
    <row r="36" spans="4:4" x14ac:dyDescent="0.35">
      <c r="D36" s="3" t="s">
        <v>36</v>
      </c>
    </row>
    <row r="37" spans="4:4" x14ac:dyDescent="0.35">
      <c r="D37" s="3" t="s">
        <v>37</v>
      </c>
    </row>
    <row r="38" spans="4:4" x14ac:dyDescent="0.35">
      <c r="D38" s="3" t="s">
        <v>38</v>
      </c>
    </row>
    <row r="39" spans="4:4" x14ac:dyDescent="0.35">
      <c r="D39" s="3" t="s">
        <v>39</v>
      </c>
    </row>
    <row r="40" spans="4:4" x14ac:dyDescent="0.35">
      <c r="D40" s="3" t="s">
        <v>40</v>
      </c>
    </row>
    <row r="41" spans="4:4" x14ac:dyDescent="0.35">
      <c r="D41" s="3" t="s">
        <v>41</v>
      </c>
    </row>
    <row r="42" spans="4:4" x14ac:dyDescent="0.35">
      <c r="D42" s="3" t="s">
        <v>42</v>
      </c>
    </row>
    <row r="43" spans="4:4" x14ac:dyDescent="0.35">
      <c r="D43" s="3" t="s">
        <v>43</v>
      </c>
    </row>
    <row r="44" spans="4:4" x14ac:dyDescent="0.35">
      <c r="D44" s="3" t="s">
        <v>44</v>
      </c>
    </row>
    <row r="45" spans="4:4" x14ac:dyDescent="0.35">
      <c r="D45" s="3" t="s">
        <v>45</v>
      </c>
    </row>
    <row r="46" spans="4:4" x14ac:dyDescent="0.35">
      <c r="D46" s="3" t="s">
        <v>46</v>
      </c>
    </row>
    <row r="47" spans="4:4" x14ac:dyDescent="0.35">
      <c r="D47" s="3" t="s">
        <v>47</v>
      </c>
    </row>
    <row r="48" spans="4:4" x14ac:dyDescent="0.35">
      <c r="D48" s="3" t="s">
        <v>48</v>
      </c>
    </row>
    <row r="49" spans="4:4" x14ac:dyDescent="0.35">
      <c r="D49" s="3" t="s">
        <v>49</v>
      </c>
    </row>
    <row r="50" spans="4:4" x14ac:dyDescent="0.35">
      <c r="D50" s="3" t="s">
        <v>50</v>
      </c>
    </row>
    <row r="51" spans="4:4" x14ac:dyDescent="0.35">
      <c r="D51" s="3" t="s">
        <v>51</v>
      </c>
    </row>
    <row r="52" spans="4:4" x14ac:dyDescent="0.35">
      <c r="D52" s="3" t="s">
        <v>52</v>
      </c>
    </row>
    <row r="53" spans="4:4" x14ac:dyDescent="0.35">
      <c r="D53" s="3" t="s">
        <v>53</v>
      </c>
    </row>
    <row r="54" spans="4:4" x14ac:dyDescent="0.35">
      <c r="D54" s="3" t="s">
        <v>54</v>
      </c>
    </row>
    <row r="55" spans="4:4" x14ac:dyDescent="0.35">
      <c r="D55" s="3" t="s">
        <v>55</v>
      </c>
    </row>
    <row r="56" spans="4:4" x14ac:dyDescent="0.35">
      <c r="D56" s="3" t="s">
        <v>56</v>
      </c>
    </row>
    <row r="57" spans="4:4" x14ac:dyDescent="0.35">
      <c r="D57" s="3" t="s">
        <v>57</v>
      </c>
    </row>
    <row r="58" spans="4:4" x14ac:dyDescent="0.35">
      <c r="D58" s="3" t="s">
        <v>58</v>
      </c>
    </row>
    <row r="59" spans="4:4" x14ac:dyDescent="0.35">
      <c r="D59" s="3" t="s">
        <v>59</v>
      </c>
    </row>
    <row r="60" spans="4:4" x14ac:dyDescent="0.35">
      <c r="D60" s="3" t="s">
        <v>60</v>
      </c>
    </row>
    <row r="61" spans="4:4" x14ac:dyDescent="0.35">
      <c r="D61" s="3" t="s">
        <v>61</v>
      </c>
    </row>
    <row r="62" spans="4:4" x14ac:dyDescent="0.35">
      <c r="D62" s="3" t="s">
        <v>62</v>
      </c>
    </row>
    <row r="63" spans="4:4" x14ac:dyDescent="0.35">
      <c r="D63" s="3" t="s">
        <v>63</v>
      </c>
    </row>
    <row r="64" spans="4:4" x14ac:dyDescent="0.35">
      <c r="D64" s="3" t="s">
        <v>64</v>
      </c>
    </row>
    <row r="65" spans="4:4" x14ac:dyDescent="0.35">
      <c r="D65" s="3" t="s">
        <v>65</v>
      </c>
    </row>
    <row r="66" spans="4:4" x14ac:dyDescent="0.35">
      <c r="D66" s="3" t="s">
        <v>66</v>
      </c>
    </row>
    <row r="67" spans="4:4" x14ac:dyDescent="0.35">
      <c r="D67" s="3" t="s">
        <v>67</v>
      </c>
    </row>
    <row r="68" spans="4:4" x14ac:dyDescent="0.35">
      <c r="D68" s="3" t="s">
        <v>68</v>
      </c>
    </row>
    <row r="69" spans="4:4" x14ac:dyDescent="0.35">
      <c r="D69" s="3" t="s">
        <v>69</v>
      </c>
    </row>
    <row r="70" spans="4:4" x14ac:dyDescent="0.35">
      <c r="D70" s="3" t="s">
        <v>70</v>
      </c>
    </row>
    <row r="71" spans="4:4" x14ac:dyDescent="0.35">
      <c r="D71" s="3" t="s">
        <v>71</v>
      </c>
    </row>
    <row r="72" spans="4:4" x14ac:dyDescent="0.35">
      <c r="D72" s="3" t="s">
        <v>72</v>
      </c>
    </row>
    <row r="73" spans="4:4" x14ac:dyDescent="0.35">
      <c r="D73" s="3" t="s">
        <v>73</v>
      </c>
    </row>
    <row r="74" spans="4:4" x14ac:dyDescent="0.35">
      <c r="D74" s="3" t="s">
        <v>74</v>
      </c>
    </row>
    <row r="75" spans="4:4" x14ac:dyDescent="0.35">
      <c r="D75" s="3" t="s">
        <v>75</v>
      </c>
    </row>
    <row r="76" spans="4:4" x14ac:dyDescent="0.35">
      <c r="D76" s="3" t="s">
        <v>76</v>
      </c>
    </row>
    <row r="77" spans="4:4" x14ac:dyDescent="0.35">
      <c r="D77" s="3" t="s">
        <v>77</v>
      </c>
    </row>
    <row r="78" spans="4:4" x14ac:dyDescent="0.35">
      <c r="D78" s="3" t="s">
        <v>78</v>
      </c>
    </row>
    <row r="79" spans="4:4" x14ac:dyDescent="0.35">
      <c r="D79" s="3" t="s">
        <v>79</v>
      </c>
    </row>
    <row r="80" spans="4:4" x14ac:dyDescent="0.35">
      <c r="D80" s="3" t="s">
        <v>80</v>
      </c>
    </row>
    <row r="81" spans="4:4" x14ac:dyDescent="0.35">
      <c r="D81" s="3" t="s">
        <v>81</v>
      </c>
    </row>
    <row r="82" spans="4:4" x14ac:dyDescent="0.35">
      <c r="D82" s="3" t="s">
        <v>82</v>
      </c>
    </row>
    <row r="83" spans="4:4" x14ac:dyDescent="0.35">
      <c r="D83" s="3" t="s">
        <v>83</v>
      </c>
    </row>
    <row r="84" spans="4:4" x14ac:dyDescent="0.35">
      <c r="D84" s="3" t="s">
        <v>84</v>
      </c>
    </row>
    <row r="85" spans="4:4" x14ac:dyDescent="0.35">
      <c r="D85" s="3" t="s">
        <v>85</v>
      </c>
    </row>
    <row r="86" spans="4:4" x14ac:dyDescent="0.35">
      <c r="D86" s="3" t="s">
        <v>86</v>
      </c>
    </row>
    <row r="87" spans="4:4" x14ac:dyDescent="0.35">
      <c r="D87" s="3" t="s">
        <v>87</v>
      </c>
    </row>
    <row r="88" spans="4:4" x14ac:dyDescent="0.35">
      <c r="D88" s="3" t="s">
        <v>88</v>
      </c>
    </row>
    <row r="89" spans="4:4" x14ac:dyDescent="0.35">
      <c r="D89" s="3" t="s">
        <v>89</v>
      </c>
    </row>
    <row r="90" spans="4:4" x14ac:dyDescent="0.35">
      <c r="D90" s="3" t="s">
        <v>90</v>
      </c>
    </row>
    <row r="91" spans="4:4" x14ac:dyDescent="0.35">
      <c r="D91" s="3" t="s">
        <v>91</v>
      </c>
    </row>
    <row r="92" spans="4:4" x14ac:dyDescent="0.35">
      <c r="D92" s="3" t="s">
        <v>92</v>
      </c>
    </row>
    <row r="93" spans="4:4" x14ac:dyDescent="0.35">
      <c r="D93" s="3" t="s">
        <v>93</v>
      </c>
    </row>
    <row r="94" spans="4:4" x14ac:dyDescent="0.35">
      <c r="D94" s="3" t="s">
        <v>94</v>
      </c>
    </row>
    <row r="95" spans="4:4" x14ac:dyDescent="0.35">
      <c r="D95" s="3" t="s">
        <v>95</v>
      </c>
    </row>
    <row r="96" spans="4:4" x14ac:dyDescent="0.35">
      <c r="D96" s="3" t="s">
        <v>96</v>
      </c>
    </row>
    <row r="97" spans="4:4" x14ac:dyDescent="0.35">
      <c r="D97" s="3" t="s">
        <v>97</v>
      </c>
    </row>
    <row r="98" spans="4:4" x14ac:dyDescent="0.35">
      <c r="D98" s="3" t="s">
        <v>98</v>
      </c>
    </row>
    <row r="99" spans="4:4" x14ac:dyDescent="0.35">
      <c r="D99" s="3" t="s">
        <v>99</v>
      </c>
    </row>
    <row r="100" spans="4:4" x14ac:dyDescent="0.35">
      <c r="D100" s="3" t="s">
        <v>100</v>
      </c>
    </row>
    <row r="101" spans="4:4" x14ac:dyDescent="0.35">
      <c r="D101" s="3" t="s">
        <v>101</v>
      </c>
    </row>
    <row r="102" spans="4:4" x14ac:dyDescent="0.35">
      <c r="D102" s="3" t="s">
        <v>102</v>
      </c>
    </row>
    <row r="103" spans="4:4" x14ac:dyDescent="0.35">
      <c r="D103" s="3" t="s">
        <v>103</v>
      </c>
    </row>
    <row r="104" spans="4:4" x14ac:dyDescent="0.35">
      <c r="D104" s="3" t="s">
        <v>104</v>
      </c>
    </row>
    <row r="105" spans="4:4" x14ac:dyDescent="0.35">
      <c r="D105" s="3" t="s">
        <v>105</v>
      </c>
    </row>
    <row r="106" spans="4:4" x14ac:dyDescent="0.35">
      <c r="D106" s="3" t="s">
        <v>106</v>
      </c>
    </row>
    <row r="107" spans="4:4" x14ac:dyDescent="0.35">
      <c r="D107" s="3" t="s">
        <v>107</v>
      </c>
    </row>
    <row r="108" spans="4:4" x14ac:dyDescent="0.35">
      <c r="D108" s="3" t="s">
        <v>108</v>
      </c>
    </row>
    <row r="109" spans="4:4" x14ac:dyDescent="0.35">
      <c r="D109" s="3" t="s">
        <v>109</v>
      </c>
    </row>
    <row r="110" spans="4:4" x14ac:dyDescent="0.35">
      <c r="D110" s="3" t="s">
        <v>110</v>
      </c>
    </row>
    <row r="111" spans="4:4" x14ac:dyDescent="0.35">
      <c r="D111" s="3" t="s">
        <v>111</v>
      </c>
    </row>
    <row r="112" spans="4:4" x14ac:dyDescent="0.35">
      <c r="D112" s="3" t="s">
        <v>112</v>
      </c>
    </row>
    <row r="113" spans="4:4" x14ac:dyDescent="0.35">
      <c r="D113" s="3" t="s">
        <v>113</v>
      </c>
    </row>
    <row r="114" spans="4:4" x14ac:dyDescent="0.35">
      <c r="D114" s="3" t="s">
        <v>114</v>
      </c>
    </row>
    <row r="115" spans="4:4" x14ac:dyDescent="0.35">
      <c r="D115" s="3" t="s">
        <v>115</v>
      </c>
    </row>
    <row r="116" spans="4:4" x14ac:dyDescent="0.35">
      <c r="D116" s="3" t="s">
        <v>116</v>
      </c>
    </row>
    <row r="117" spans="4:4" x14ac:dyDescent="0.35">
      <c r="D117" s="3" t="s">
        <v>117</v>
      </c>
    </row>
    <row r="118" spans="4:4" x14ac:dyDescent="0.35">
      <c r="D118" s="3" t="s">
        <v>118</v>
      </c>
    </row>
    <row r="119" spans="4:4" x14ac:dyDescent="0.35">
      <c r="D119" s="3" t="s">
        <v>119</v>
      </c>
    </row>
    <row r="120" spans="4:4" x14ac:dyDescent="0.35">
      <c r="D120" s="3" t="s">
        <v>120</v>
      </c>
    </row>
    <row r="121" spans="4:4" x14ac:dyDescent="0.35">
      <c r="D121" s="3" t="s">
        <v>121</v>
      </c>
    </row>
    <row r="122" spans="4:4" x14ac:dyDescent="0.35">
      <c r="D122" s="3" t="s">
        <v>122</v>
      </c>
    </row>
    <row r="123" spans="4:4" x14ac:dyDescent="0.35">
      <c r="D123" s="3" t="s">
        <v>123</v>
      </c>
    </row>
    <row r="124" spans="4:4" x14ac:dyDescent="0.35">
      <c r="D124" s="3" t="s">
        <v>124</v>
      </c>
    </row>
    <row r="125" spans="4:4" x14ac:dyDescent="0.35">
      <c r="D125" s="3" t="s">
        <v>125</v>
      </c>
    </row>
    <row r="126" spans="4:4" x14ac:dyDescent="0.35">
      <c r="D126" s="3" t="s">
        <v>126</v>
      </c>
    </row>
    <row r="127" spans="4:4" x14ac:dyDescent="0.35">
      <c r="D127" s="3" t="s">
        <v>127</v>
      </c>
    </row>
    <row r="128" spans="4:4" x14ac:dyDescent="0.35">
      <c r="D128" s="3" t="s">
        <v>128</v>
      </c>
    </row>
    <row r="129" spans="4:4" x14ac:dyDescent="0.35">
      <c r="D129" s="3" t="s">
        <v>129</v>
      </c>
    </row>
    <row r="130" spans="4:4" x14ac:dyDescent="0.35">
      <c r="D130" s="3" t="s">
        <v>130</v>
      </c>
    </row>
    <row r="131" spans="4:4" x14ac:dyDescent="0.35">
      <c r="D131" s="3" t="s">
        <v>131</v>
      </c>
    </row>
    <row r="132" spans="4:4" x14ac:dyDescent="0.35">
      <c r="D132" s="3" t="s">
        <v>132</v>
      </c>
    </row>
    <row r="133" spans="4:4" x14ac:dyDescent="0.35">
      <c r="D133" s="3" t="s">
        <v>133</v>
      </c>
    </row>
    <row r="134" spans="4:4" x14ac:dyDescent="0.35">
      <c r="D134" s="3" t="s">
        <v>134</v>
      </c>
    </row>
    <row r="135" spans="4:4" x14ac:dyDescent="0.35">
      <c r="D135" s="3" t="s">
        <v>135</v>
      </c>
    </row>
    <row r="136" spans="4:4" x14ac:dyDescent="0.35">
      <c r="D136" s="3" t="s">
        <v>136</v>
      </c>
    </row>
    <row r="137" spans="4:4" x14ac:dyDescent="0.35">
      <c r="D137" s="3" t="s">
        <v>137</v>
      </c>
    </row>
    <row r="138" spans="4:4" x14ac:dyDescent="0.35">
      <c r="D138" s="3" t="s">
        <v>138</v>
      </c>
    </row>
    <row r="139" spans="4:4" x14ac:dyDescent="0.35">
      <c r="D139" s="3" t="s">
        <v>139</v>
      </c>
    </row>
    <row r="140" spans="4:4" x14ac:dyDescent="0.35">
      <c r="D140" s="3" t="s">
        <v>140</v>
      </c>
    </row>
    <row r="141" spans="4:4" x14ac:dyDescent="0.35">
      <c r="D141" s="3" t="s">
        <v>141</v>
      </c>
    </row>
    <row r="142" spans="4:4" x14ac:dyDescent="0.35">
      <c r="D142" s="3" t="s">
        <v>142</v>
      </c>
    </row>
    <row r="143" spans="4:4" x14ac:dyDescent="0.35">
      <c r="D143" s="3" t="s">
        <v>143</v>
      </c>
    </row>
    <row r="144" spans="4:4" x14ac:dyDescent="0.35">
      <c r="D144" s="3" t="s">
        <v>144</v>
      </c>
    </row>
    <row r="145" spans="4:4" x14ac:dyDescent="0.35">
      <c r="D145" s="3" t="s">
        <v>145</v>
      </c>
    </row>
    <row r="146" spans="4:4" x14ac:dyDescent="0.35">
      <c r="D146" s="3" t="s">
        <v>146</v>
      </c>
    </row>
    <row r="147" spans="4:4" x14ac:dyDescent="0.35">
      <c r="D147" s="3" t="s">
        <v>147</v>
      </c>
    </row>
    <row r="148" spans="4:4" x14ac:dyDescent="0.35">
      <c r="D148" s="3" t="s">
        <v>148</v>
      </c>
    </row>
    <row r="149" spans="4:4" x14ac:dyDescent="0.35">
      <c r="D149" s="3" t="s">
        <v>149</v>
      </c>
    </row>
    <row r="150" spans="4:4" x14ac:dyDescent="0.35">
      <c r="D150" s="3" t="s">
        <v>150</v>
      </c>
    </row>
    <row r="151" spans="4:4" x14ac:dyDescent="0.35">
      <c r="D151" s="3" t="s">
        <v>151</v>
      </c>
    </row>
    <row r="152" spans="4:4" x14ac:dyDescent="0.35">
      <c r="D152" s="3" t="s">
        <v>152</v>
      </c>
    </row>
    <row r="153" spans="4:4" x14ac:dyDescent="0.35">
      <c r="D153" s="3" t="s">
        <v>153</v>
      </c>
    </row>
    <row r="154" spans="4:4" x14ac:dyDescent="0.35">
      <c r="D154" s="3" t="s">
        <v>154</v>
      </c>
    </row>
    <row r="155" spans="4:4" x14ac:dyDescent="0.35">
      <c r="D155" s="3" t="s">
        <v>155</v>
      </c>
    </row>
    <row r="156" spans="4:4" x14ac:dyDescent="0.35">
      <c r="D156" s="3" t="s">
        <v>156</v>
      </c>
    </row>
    <row r="157" spans="4:4" x14ac:dyDescent="0.35">
      <c r="D157" s="3" t="s">
        <v>157</v>
      </c>
    </row>
    <row r="158" spans="4:4" x14ac:dyDescent="0.35">
      <c r="D158" s="3" t="s">
        <v>158</v>
      </c>
    </row>
    <row r="159" spans="4:4" x14ac:dyDescent="0.35">
      <c r="D159" s="3" t="s">
        <v>159</v>
      </c>
    </row>
    <row r="160" spans="4:4" x14ac:dyDescent="0.35">
      <c r="D160" s="3" t="s">
        <v>160</v>
      </c>
    </row>
    <row r="161" spans="4:4" x14ac:dyDescent="0.35">
      <c r="D161" s="3" t="s">
        <v>161</v>
      </c>
    </row>
    <row r="162" spans="4:4" x14ac:dyDescent="0.35">
      <c r="D162" s="3" t="s">
        <v>162</v>
      </c>
    </row>
    <row r="163" spans="4:4" x14ac:dyDescent="0.35">
      <c r="D163" s="3" t="s">
        <v>163</v>
      </c>
    </row>
    <row r="164" spans="4:4" x14ac:dyDescent="0.35">
      <c r="D164" s="3" t="s">
        <v>164</v>
      </c>
    </row>
    <row r="165" spans="4:4" x14ac:dyDescent="0.35">
      <c r="D165" s="3" t="s">
        <v>165</v>
      </c>
    </row>
    <row r="166" spans="4:4" x14ac:dyDescent="0.35">
      <c r="D166" s="3" t="s">
        <v>166</v>
      </c>
    </row>
    <row r="167" spans="4:4" x14ac:dyDescent="0.35">
      <c r="D167" s="3" t="s">
        <v>167</v>
      </c>
    </row>
    <row r="168" spans="4:4" x14ac:dyDescent="0.35">
      <c r="D168" s="3" t="s">
        <v>168</v>
      </c>
    </row>
    <row r="169" spans="4:4" x14ac:dyDescent="0.35">
      <c r="D169" s="3" t="s">
        <v>169</v>
      </c>
    </row>
    <row r="170" spans="4:4" x14ac:dyDescent="0.35">
      <c r="D170" s="3" t="s">
        <v>170</v>
      </c>
    </row>
    <row r="171" spans="4:4" x14ac:dyDescent="0.35">
      <c r="D171" s="3" t="s">
        <v>171</v>
      </c>
    </row>
    <row r="172" spans="4:4" x14ac:dyDescent="0.35">
      <c r="D172" s="3" t="s">
        <v>172</v>
      </c>
    </row>
    <row r="173" spans="4:4" x14ac:dyDescent="0.35">
      <c r="D173" s="3" t="s">
        <v>173</v>
      </c>
    </row>
    <row r="174" spans="4:4" x14ac:dyDescent="0.35">
      <c r="D174" s="3" t="s">
        <v>174</v>
      </c>
    </row>
    <row r="175" spans="4:4" x14ac:dyDescent="0.35">
      <c r="D175" s="3" t="s">
        <v>175</v>
      </c>
    </row>
    <row r="176" spans="4:4" x14ac:dyDescent="0.35">
      <c r="D176" s="3" t="s">
        <v>176</v>
      </c>
    </row>
    <row r="177" spans="4:4" x14ac:dyDescent="0.35">
      <c r="D177" s="3" t="s">
        <v>177</v>
      </c>
    </row>
    <row r="178" spans="4:4" x14ac:dyDescent="0.35">
      <c r="D178" s="3" t="s">
        <v>178</v>
      </c>
    </row>
    <row r="179" spans="4:4" x14ac:dyDescent="0.35">
      <c r="D179" s="3" t="s">
        <v>179</v>
      </c>
    </row>
    <row r="180" spans="4:4" x14ac:dyDescent="0.35">
      <c r="D180" s="3" t="s">
        <v>180</v>
      </c>
    </row>
    <row r="181" spans="4:4" x14ac:dyDescent="0.35">
      <c r="D181" s="3" t="s">
        <v>181</v>
      </c>
    </row>
    <row r="182" spans="4:4" x14ac:dyDescent="0.35">
      <c r="D182" s="3" t="s">
        <v>182</v>
      </c>
    </row>
    <row r="183" spans="4:4" x14ac:dyDescent="0.35">
      <c r="D183" s="3" t="s">
        <v>183</v>
      </c>
    </row>
    <row r="184" spans="4:4" x14ac:dyDescent="0.35">
      <c r="D184" s="3" t="s">
        <v>184</v>
      </c>
    </row>
    <row r="185" spans="4:4" x14ac:dyDescent="0.35">
      <c r="D185" s="3" t="s">
        <v>185</v>
      </c>
    </row>
    <row r="186" spans="4:4" x14ac:dyDescent="0.35">
      <c r="D186" s="3" t="s">
        <v>186</v>
      </c>
    </row>
    <row r="187" spans="4:4" x14ac:dyDescent="0.35">
      <c r="D187" s="3" t="s">
        <v>187</v>
      </c>
    </row>
    <row r="188" spans="4:4" x14ac:dyDescent="0.35">
      <c r="D188" s="3" t="s">
        <v>188</v>
      </c>
    </row>
    <row r="189" spans="4:4" x14ac:dyDescent="0.35">
      <c r="D189" s="3" t="s">
        <v>189</v>
      </c>
    </row>
    <row r="190" spans="4:4" x14ac:dyDescent="0.35">
      <c r="D190" s="3" t="s">
        <v>190</v>
      </c>
    </row>
    <row r="191" spans="4:4" x14ac:dyDescent="0.35">
      <c r="D191" s="3" t="s">
        <v>191</v>
      </c>
    </row>
    <row r="192" spans="4:4" x14ac:dyDescent="0.35">
      <c r="D192" s="3" t="s">
        <v>192</v>
      </c>
    </row>
    <row r="193" spans="4:4" x14ac:dyDescent="0.35">
      <c r="D193" s="3" t="s">
        <v>193</v>
      </c>
    </row>
    <row r="194" spans="4:4" x14ac:dyDescent="0.35">
      <c r="D194" s="3" t="s">
        <v>194</v>
      </c>
    </row>
    <row r="195" spans="4:4" x14ac:dyDescent="0.35">
      <c r="D195" s="3" t="s">
        <v>195</v>
      </c>
    </row>
    <row r="196" spans="4:4" x14ac:dyDescent="0.35">
      <c r="D196" s="3" t="s">
        <v>196</v>
      </c>
    </row>
    <row r="197" spans="4:4" x14ac:dyDescent="0.35">
      <c r="D197" s="3" t="s">
        <v>197</v>
      </c>
    </row>
    <row r="198" spans="4:4" x14ac:dyDescent="0.35">
      <c r="D198" s="3" t="s">
        <v>198</v>
      </c>
    </row>
    <row r="199" spans="4:4" x14ac:dyDescent="0.35">
      <c r="D199" s="3" t="s">
        <v>199</v>
      </c>
    </row>
    <row r="200" spans="4:4" x14ac:dyDescent="0.35">
      <c r="D200" s="3" t="s">
        <v>200</v>
      </c>
    </row>
    <row r="201" spans="4:4" x14ac:dyDescent="0.35">
      <c r="D201" s="3" t="s">
        <v>201</v>
      </c>
    </row>
    <row r="202" spans="4:4" x14ac:dyDescent="0.35">
      <c r="D202" s="3" t="s">
        <v>202</v>
      </c>
    </row>
    <row r="203" spans="4:4" x14ac:dyDescent="0.35">
      <c r="D203" s="3" t="s">
        <v>203</v>
      </c>
    </row>
    <row r="204" spans="4:4" x14ac:dyDescent="0.35">
      <c r="D204" s="3" t="s">
        <v>204</v>
      </c>
    </row>
    <row r="205" spans="4:4" x14ac:dyDescent="0.35">
      <c r="D205" s="3" t="s">
        <v>205</v>
      </c>
    </row>
    <row r="206" spans="4:4" x14ac:dyDescent="0.35">
      <c r="D206" s="3" t="s">
        <v>206</v>
      </c>
    </row>
    <row r="207" spans="4:4" x14ac:dyDescent="0.35">
      <c r="D207" s="3" t="s">
        <v>207</v>
      </c>
    </row>
    <row r="208" spans="4:4" x14ac:dyDescent="0.35">
      <c r="D208" s="3" t="s">
        <v>208</v>
      </c>
    </row>
    <row r="209" spans="4:4" x14ac:dyDescent="0.35">
      <c r="D209" s="3" t="s">
        <v>209</v>
      </c>
    </row>
    <row r="210" spans="4:4" x14ac:dyDescent="0.35">
      <c r="D210" s="3" t="s">
        <v>210</v>
      </c>
    </row>
    <row r="211" spans="4:4" x14ac:dyDescent="0.35">
      <c r="D211" s="3" t="s">
        <v>211</v>
      </c>
    </row>
    <row r="212" spans="4:4" x14ac:dyDescent="0.35">
      <c r="D212" s="3" t="s">
        <v>212</v>
      </c>
    </row>
    <row r="213" spans="4:4" x14ac:dyDescent="0.35">
      <c r="D213" s="3" t="s">
        <v>213</v>
      </c>
    </row>
    <row r="214" spans="4:4" x14ac:dyDescent="0.35">
      <c r="D214" s="3" t="s">
        <v>214</v>
      </c>
    </row>
    <row r="215" spans="4:4" x14ac:dyDescent="0.35">
      <c r="D215" s="3" t="s">
        <v>215</v>
      </c>
    </row>
    <row r="216" spans="4:4" x14ac:dyDescent="0.35">
      <c r="D216" s="3" t="s">
        <v>216</v>
      </c>
    </row>
    <row r="217" spans="4:4" x14ac:dyDescent="0.35">
      <c r="D217" s="3" t="s">
        <v>217</v>
      </c>
    </row>
    <row r="218" spans="4:4" x14ac:dyDescent="0.35">
      <c r="D218" s="3" t="s">
        <v>218</v>
      </c>
    </row>
    <row r="219" spans="4:4" x14ac:dyDescent="0.35">
      <c r="D219" s="3" t="s">
        <v>219</v>
      </c>
    </row>
    <row r="220" spans="4:4" x14ac:dyDescent="0.35">
      <c r="D220" s="3" t="s">
        <v>220</v>
      </c>
    </row>
    <row r="221" spans="4:4" x14ac:dyDescent="0.35">
      <c r="D221" s="3" t="s">
        <v>221</v>
      </c>
    </row>
    <row r="222" spans="4:4" x14ac:dyDescent="0.35">
      <c r="D222" s="3" t="s">
        <v>222</v>
      </c>
    </row>
    <row r="223" spans="4:4" x14ac:dyDescent="0.35">
      <c r="D223" s="3" t="s">
        <v>223</v>
      </c>
    </row>
    <row r="224" spans="4:4" x14ac:dyDescent="0.35">
      <c r="D224" s="3" t="s">
        <v>224</v>
      </c>
    </row>
    <row r="225" spans="4:4" x14ac:dyDescent="0.35">
      <c r="D225" s="3" t="s">
        <v>225</v>
      </c>
    </row>
    <row r="226" spans="4:4" x14ac:dyDescent="0.35">
      <c r="D226" s="3" t="s">
        <v>226</v>
      </c>
    </row>
    <row r="227" spans="4:4" x14ac:dyDescent="0.35">
      <c r="D227" s="3" t="s">
        <v>227</v>
      </c>
    </row>
    <row r="228" spans="4:4" x14ac:dyDescent="0.35">
      <c r="D228" s="3" t="s">
        <v>228</v>
      </c>
    </row>
    <row r="229" spans="4:4" x14ac:dyDescent="0.35">
      <c r="D229" s="3" t="s">
        <v>229</v>
      </c>
    </row>
    <row r="230" spans="4:4" x14ac:dyDescent="0.35">
      <c r="D230" s="3" t="s">
        <v>230</v>
      </c>
    </row>
    <row r="231" spans="4:4" x14ac:dyDescent="0.35">
      <c r="D231" s="3" t="s">
        <v>231</v>
      </c>
    </row>
    <row r="232" spans="4:4" x14ac:dyDescent="0.35">
      <c r="D232" s="3" t="s">
        <v>232</v>
      </c>
    </row>
    <row r="233" spans="4:4" x14ac:dyDescent="0.35">
      <c r="D233" s="3" t="s">
        <v>233</v>
      </c>
    </row>
    <row r="234" spans="4:4" x14ac:dyDescent="0.35">
      <c r="D234" s="3" t="s">
        <v>234</v>
      </c>
    </row>
    <row r="235" spans="4:4" x14ac:dyDescent="0.35">
      <c r="D235" s="3" t="s">
        <v>235</v>
      </c>
    </row>
    <row r="236" spans="4:4" x14ac:dyDescent="0.35">
      <c r="D236" s="3" t="s">
        <v>236</v>
      </c>
    </row>
    <row r="237" spans="4:4" x14ac:dyDescent="0.35">
      <c r="D237" s="3" t="s">
        <v>237</v>
      </c>
    </row>
    <row r="238" spans="4:4" x14ac:dyDescent="0.35">
      <c r="D238" s="3" t="s">
        <v>238</v>
      </c>
    </row>
    <row r="239" spans="4:4" x14ac:dyDescent="0.35">
      <c r="D239" s="3" t="s">
        <v>239</v>
      </c>
    </row>
    <row r="240" spans="4:4" x14ac:dyDescent="0.35">
      <c r="D240" s="3" t="s">
        <v>240</v>
      </c>
    </row>
    <row r="241" spans="4:4" x14ac:dyDescent="0.35">
      <c r="D241" s="3" t="s">
        <v>241</v>
      </c>
    </row>
    <row r="242" spans="4:4" x14ac:dyDescent="0.35">
      <c r="D242" s="3" t="s">
        <v>242</v>
      </c>
    </row>
    <row r="243" spans="4:4" x14ac:dyDescent="0.35">
      <c r="D243" s="3" t="s">
        <v>243</v>
      </c>
    </row>
    <row r="244" spans="4:4" x14ac:dyDescent="0.35">
      <c r="D244" s="3" t="s">
        <v>244</v>
      </c>
    </row>
    <row r="245" spans="4:4" x14ac:dyDescent="0.35">
      <c r="D245" s="3" t="s">
        <v>245</v>
      </c>
    </row>
    <row r="246" spans="4:4" x14ac:dyDescent="0.35">
      <c r="D246" s="3" t="s">
        <v>246</v>
      </c>
    </row>
    <row r="247" spans="4:4" x14ac:dyDescent="0.35">
      <c r="D247" s="3" t="s">
        <v>247</v>
      </c>
    </row>
    <row r="248" spans="4:4" x14ac:dyDescent="0.35">
      <c r="D248" s="3" t="s">
        <v>248</v>
      </c>
    </row>
    <row r="249" spans="4:4" x14ac:dyDescent="0.35">
      <c r="D249" s="3" t="s">
        <v>249</v>
      </c>
    </row>
    <row r="250" spans="4:4" x14ac:dyDescent="0.35">
      <c r="D250" s="3" t="s">
        <v>250</v>
      </c>
    </row>
    <row r="251" spans="4:4" x14ac:dyDescent="0.35">
      <c r="D251" s="3" t="s">
        <v>251</v>
      </c>
    </row>
    <row r="252" spans="4:4" x14ac:dyDescent="0.35">
      <c r="D252" s="3" t="s">
        <v>252</v>
      </c>
    </row>
    <row r="253" spans="4:4" x14ac:dyDescent="0.35">
      <c r="D253" s="3" t="s">
        <v>253</v>
      </c>
    </row>
    <row r="254" spans="4:4" x14ac:dyDescent="0.35">
      <c r="D254" s="3" t="s">
        <v>254</v>
      </c>
    </row>
    <row r="255" spans="4:4" x14ac:dyDescent="0.35">
      <c r="D255" s="3" t="s">
        <v>255</v>
      </c>
    </row>
    <row r="256" spans="4:4" x14ac:dyDescent="0.35">
      <c r="D256" s="3" t="s">
        <v>256</v>
      </c>
    </row>
    <row r="257" spans="4:4" x14ac:dyDescent="0.35">
      <c r="D257" s="3" t="s">
        <v>257</v>
      </c>
    </row>
    <row r="258" spans="4:4" x14ac:dyDescent="0.35">
      <c r="D258" s="3" t="s">
        <v>258</v>
      </c>
    </row>
    <row r="259" spans="4:4" x14ac:dyDescent="0.35">
      <c r="D259" s="3" t="s">
        <v>259</v>
      </c>
    </row>
    <row r="260" spans="4:4" x14ac:dyDescent="0.35">
      <c r="D260" s="3" t="s">
        <v>260</v>
      </c>
    </row>
    <row r="261" spans="4:4" x14ac:dyDescent="0.35">
      <c r="D261" s="3" t="s">
        <v>261</v>
      </c>
    </row>
    <row r="262" spans="4:4" x14ac:dyDescent="0.35">
      <c r="D262" s="3" t="s">
        <v>262</v>
      </c>
    </row>
    <row r="263" spans="4:4" x14ac:dyDescent="0.35">
      <c r="D263" s="3" t="s">
        <v>263</v>
      </c>
    </row>
    <row r="264" spans="4:4" x14ac:dyDescent="0.35">
      <c r="D264" s="3" t="s">
        <v>264</v>
      </c>
    </row>
    <row r="265" spans="4:4" x14ac:dyDescent="0.35">
      <c r="D265" s="3" t="s">
        <v>265</v>
      </c>
    </row>
    <row r="266" spans="4:4" x14ac:dyDescent="0.35">
      <c r="D266" s="3" t="s">
        <v>266</v>
      </c>
    </row>
    <row r="267" spans="4:4" x14ac:dyDescent="0.35">
      <c r="D267" s="3" t="s">
        <v>267</v>
      </c>
    </row>
    <row r="268" spans="4:4" x14ac:dyDescent="0.35">
      <c r="D268" s="3" t="s">
        <v>268</v>
      </c>
    </row>
    <row r="269" spans="4:4" x14ac:dyDescent="0.35">
      <c r="D269" s="3" t="s">
        <v>269</v>
      </c>
    </row>
    <row r="270" spans="4:4" x14ac:dyDescent="0.35">
      <c r="D270" s="3" t="s">
        <v>270</v>
      </c>
    </row>
    <row r="271" spans="4:4" x14ac:dyDescent="0.35">
      <c r="D271" s="3" t="s">
        <v>271</v>
      </c>
    </row>
    <row r="272" spans="4:4" x14ac:dyDescent="0.35">
      <c r="D272" s="3" t="s">
        <v>272</v>
      </c>
    </row>
    <row r="273" spans="4:4" x14ac:dyDescent="0.35">
      <c r="D273" s="3" t="s">
        <v>273</v>
      </c>
    </row>
    <row r="274" spans="4:4" x14ac:dyDescent="0.35">
      <c r="D274" s="3" t="s">
        <v>274</v>
      </c>
    </row>
    <row r="275" spans="4:4" x14ac:dyDescent="0.35">
      <c r="D275" s="3" t="s">
        <v>275</v>
      </c>
    </row>
    <row r="276" spans="4:4" x14ac:dyDescent="0.35">
      <c r="D276" s="3" t="s">
        <v>276</v>
      </c>
    </row>
    <row r="277" spans="4:4" x14ac:dyDescent="0.35">
      <c r="D277" s="3" t="s">
        <v>277</v>
      </c>
    </row>
    <row r="278" spans="4:4" x14ac:dyDescent="0.35">
      <c r="D278" s="3" t="s">
        <v>278</v>
      </c>
    </row>
    <row r="279" spans="4:4" x14ac:dyDescent="0.35">
      <c r="D279" s="3" t="s">
        <v>279</v>
      </c>
    </row>
    <row r="280" spans="4:4" x14ac:dyDescent="0.35">
      <c r="D280" s="3" t="s">
        <v>280</v>
      </c>
    </row>
    <row r="281" spans="4:4" x14ac:dyDescent="0.35">
      <c r="D281" s="3" t="s">
        <v>281</v>
      </c>
    </row>
    <row r="282" spans="4:4" x14ac:dyDescent="0.35">
      <c r="D282" s="3" t="s">
        <v>282</v>
      </c>
    </row>
    <row r="283" spans="4:4" x14ac:dyDescent="0.35">
      <c r="D283" s="3" t="s">
        <v>283</v>
      </c>
    </row>
    <row r="284" spans="4:4" x14ac:dyDescent="0.35">
      <c r="D284" s="3" t="s">
        <v>284</v>
      </c>
    </row>
    <row r="285" spans="4:4" x14ac:dyDescent="0.35">
      <c r="D285" s="3" t="s">
        <v>285</v>
      </c>
    </row>
    <row r="286" spans="4:4" x14ac:dyDescent="0.35">
      <c r="D286" s="3" t="s">
        <v>286</v>
      </c>
    </row>
    <row r="287" spans="4:4" x14ac:dyDescent="0.35">
      <c r="D287" s="3" t="s">
        <v>287</v>
      </c>
    </row>
    <row r="288" spans="4:4" x14ac:dyDescent="0.35">
      <c r="D288" s="3" t="s">
        <v>288</v>
      </c>
    </row>
    <row r="289" spans="4:4" x14ac:dyDescent="0.35">
      <c r="D289" s="3" t="s">
        <v>289</v>
      </c>
    </row>
    <row r="290" spans="4:4" x14ac:dyDescent="0.35">
      <c r="D290" s="3" t="s">
        <v>290</v>
      </c>
    </row>
    <row r="291" spans="4:4" x14ac:dyDescent="0.35">
      <c r="D291" s="3" t="s">
        <v>291</v>
      </c>
    </row>
    <row r="292" spans="4:4" x14ac:dyDescent="0.35">
      <c r="D292" s="3" t="s">
        <v>292</v>
      </c>
    </row>
    <row r="293" spans="4:4" x14ac:dyDescent="0.35">
      <c r="D293" s="3" t="s">
        <v>293</v>
      </c>
    </row>
    <row r="294" spans="4:4" x14ac:dyDescent="0.35">
      <c r="D294" s="3" t="s">
        <v>294</v>
      </c>
    </row>
    <row r="295" spans="4:4" x14ac:dyDescent="0.35">
      <c r="D295" s="3" t="s">
        <v>295</v>
      </c>
    </row>
    <row r="296" spans="4:4" x14ac:dyDescent="0.35">
      <c r="D296" s="3" t="s">
        <v>296</v>
      </c>
    </row>
    <row r="297" spans="4:4" x14ac:dyDescent="0.35">
      <c r="D297" s="3" t="s">
        <v>297</v>
      </c>
    </row>
    <row r="298" spans="4:4" x14ac:dyDescent="0.35">
      <c r="D298" s="3" t="s">
        <v>298</v>
      </c>
    </row>
    <row r="299" spans="4:4" x14ac:dyDescent="0.35">
      <c r="D299" s="3" t="s">
        <v>299</v>
      </c>
    </row>
    <row r="300" spans="4:4" x14ac:dyDescent="0.35">
      <c r="D300" s="3" t="s">
        <v>300</v>
      </c>
    </row>
    <row r="301" spans="4:4" x14ac:dyDescent="0.35">
      <c r="D301" s="3" t="s">
        <v>301</v>
      </c>
    </row>
    <row r="302" spans="4:4" x14ac:dyDescent="0.35">
      <c r="D302" s="3" t="s">
        <v>302</v>
      </c>
    </row>
    <row r="303" spans="4:4" x14ac:dyDescent="0.35">
      <c r="D303" s="3" t="s">
        <v>303</v>
      </c>
    </row>
    <row r="304" spans="4:4" x14ac:dyDescent="0.35">
      <c r="D304" s="3" t="s">
        <v>304</v>
      </c>
    </row>
    <row r="305" spans="4:4" x14ac:dyDescent="0.35">
      <c r="D305" s="3" t="s">
        <v>305</v>
      </c>
    </row>
    <row r="306" spans="4:4" x14ac:dyDescent="0.35">
      <c r="D306" s="3" t="s">
        <v>306</v>
      </c>
    </row>
    <row r="307" spans="4:4" x14ac:dyDescent="0.35">
      <c r="D307" s="3" t="s">
        <v>307</v>
      </c>
    </row>
    <row r="308" spans="4:4" x14ac:dyDescent="0.35">
      <c r="D308" s="3" t="s">
        <v>308</v>
      </c>
    </row>
    <row r="309" spans="4:4" x14ac:dyDescent="0.35">
      <c r="D309" s="3" t="s">
        <v>309</v>
      </c>
    </row>
    <row r="310" spans="4:4" x14ac:dyDescent="0.35">
      <c r="D310" s="3" t="s">
        <v>310</v>
      </c>
    </row>
    <row r="311" spans="4:4" x14ac:dyDescent="0.35">
      <c r="D311" s="3" t="s">
        <v>311</v>
      </c>
    </row>
    <row r="312" spans="4:4" x14ac:dyDescent="0.35">
      <c r="D312" s="3" t="s">
        <v>312</v>
      </c>
    </row>
    <row r="313" spans="4:4" x14ac:dyDescent="0.35">
      <c r="D313" s="3" t="s">
        <v>313</v>
      </c>
    </row>
    <row r="314" spans="4:4" x14ac:dyDescent="0.35">
      <c r="D314" s="3" t="s">
        <v>314</v>
      </c>
    </row>
    <row r="315" spans="4:4" x14ac:dyDescent="0.35">
      <c r="D315" s="3" t="s">
        <v>315</v>
      </c>
    </row>
    <row r="316" spans="4:4" x14ac:dyDescent="0.35">
      <c r="D316" s="3" t="s">
        <v>316</v>
      </c>
    </row>
    <row r="317" spans="4:4" x14ac:dyDescent="0.35">
      <c r="D317" s="3" t="s">
        <v>317</v>
      </c>
    </row>
    <row r="318" spans="4:4" x14ac:dyDescent="0.35">
      <c r="D318" s="3" t="s">
        <v>318</v>
      </c>
    </row>
    <row r="319" spans="4:4" x14ac:dyDescent="0.35">
      <c r="D319" s="3" t="s">
        <v>319</v>
      </c>
    </row>
    <row r="320" spans="4:4" x14ac:dyDescent="0.35">
      <c r="D320" s="3" t="s">
        <v>320</v>
      </c>
    </row>
    <row r="321" spans="4:4" x14ac:dyDescent="0.35">
      <c r="D321" s="3" t="s">
        <v>321</v>
      </c>
    </row>
    <row r="322" spans="4:4" x14ac:dyDescent="0.35">
      <c r="D322" s="3" t="s">
        <v>322</v>
      </c>
    </row>
    <row r="323" spans="4:4" x14ac:dyDescent="0.35">
      <c r="D323" s="3" t="s">
        <v>323</v>
      </c>
    </row>
    <row r="324" spans="4:4" x14ac:dyDescent="0.35">
      <c r="D324" s="3" t="s">
        <v>324</v>
      </c>
    </row>
    <row r="325" spans="4:4" x14ac:dyDescent="0.35">
      <c r="D325" s="3" t="s">
        <v>325</v>
      </c>
    </row>
    <row r="326" spans="4:4" x14ac:dyDescent="0.35">
      <c r="D326" s="3" t="s">
        <v>326</v>
      </c>
    </row>
    <row r="327" spans="4:4" x14ac:dyDescent="0.35">
      <c r="D327" s="3" t="s">
        <v>327</v>
      </c>
    </row>
    <row r="328" spans="4:4" x14ac:dyDescent="0.35">
      <c r="D328" s="3" t="s">
        <v>328</v>
      </c>
    </row>
    <row r="329" spans="4:4" x14ac:dyDescent="0.35">
      <c r="D329" s="3" t="s">
        <v>329</v>
      </c>
    </row>
    <row r="330" spans="4:4" x14ac:dyDescent="0.35">
      <c r="D330" s="3" t="s">
        <v>330</v>
      </c>
    </row>
    <row r="331" spans="4:4" x14ac:dyDescent="0.35">
      <c r="D331" s="3" t="s">
        <v>331</v>
      </c>
    </row>
    <row r="332" spans="4:4" x14ac:dyDescent="0.35">
      <c r="D332" s="3" t="s">
        <v>332</v>
      </c>
    </row>
    <row r="333" spans="4:4" x14ac:dyDescent="0.35">
      <c r="D333" s="3" t="s">
        <v>333</v>
      </c>
    </row>
    <row r="334" spans="4:4" x14ac:dyDescent="0.35">
      <c r="D334" s="3" t="s">
        <v>334</v>
      </c>
    </row>
    <row r="335" spans="4:4" x14ac:dyDescent="0.35">
      <c r="D335" s="3" t="s">
        <v>335</v>
      </c>
    </row>
    <row r="336" spans="4:4" x14ac:dyDescent="0.35">
      <c r="D336" s="3" t="s">
        <v>336</v>
      </c>
    </row>
    <row r="337" spans="4:4" x14ac:dyDescent="0.35">
      <c r="D337" s="3" t="s">
        <v>337</v>
      </c>
    </row>
    <row r="338" spans="4:4" x14ac:dyDescent="0.35">
      <c r="D338" s="3" t="s">
        <v>338</v>
      </c>
    </row>
    <row r="339" spans="4:4" x14ac:dyDescent="0.35">
      <c r="D339" s="3" t="s">
        <v>339</v>
      </c>
    </row>
    <row r="340" spans="4:4" x14ac:dyDescent="0.35">
      <c r="D340" s="3" t="s">
        <v>340</v>
      </c>
    </row>
    <row r="341" spans="4:4" x14ac:dyDescent="0.35">
      <c r="D341" s="3" t="s">
        <v>341</v>
      </c>
    </row>
    <row r="342" spans="4:4" x14ac:dyDescent="0.35">
      <c r="D342" s="3" t="s">
        <v>342</v>
      </c>
    </row>
    <row r="343" spans="4:4" x14ac:dyDescent="0.35">
      <c r="D343" s="3" t="s">
        <v>343</v>
      </c>
    </row>
    <row r="344" spans="4:4" x14ac:dyDescent="0.35">
      <c r="D344" s="3" t="s">
        <v>344</v>
      </c>
    </row>
    <row r="345" spans="4:4" x14ac:dyDescent="0.35">
      <c r="D345" s="3" t="s">
        <v>345</v>
      </c>
    </row>
    <row r="346" spans="4:4" x14ac:dyDescent="0.35">
      <c r="D346" s="3" t="s">
        <v>346</v>
      </c>
    </row>
    <row r="347" spans="4:4" x14ac:dyDescent="0.35">
      <c r="D347" s="3" t="s">
        <v>347</v>
      </c>
    </row>
    <row r="348" spans="4:4" x14ac:dyDescent="0.35">
      <c r="D348" s="3" t="s">
        <v>348</v>
      </c>
    </row>
    <row r="349" spans="4:4" x14ac:dyDescent="0.35">
      <c r="D349" s="3" t="s">
        <v>349</v>
      </c>
    </row>
    <row r="350" spans="4:4" x14ac:dyDescent="0.35">
      <c r="D350" s="3" t="s">
        <v>350</v>
      </c>
    </row>
    <row r="351" spans="4:4" x14ac:dyDescent="0.35">
      <c r="D351" s="3" t="s">
        <v>351</v>
      </c>
    </row>
    <row r="352" spans="4:4" x14ac:dyDescent="0.35">
      <c r="D352" s="3" t="s">
        <v>352</v>
      </c>
    </row>
    <row r="353" spans="4:4" x14ac:dyDescent="0.35">
      <c r="D353" s="3" t="s">
        <v>353</v>
      </c>
    </row>
    <row r="354" spans="4:4" x14ac:dyDescent="0.35">
      <c r="D354" s="3" t="s">
        <v>354</v>
      </c>
    </row>
    <row r="355" spans="4:4" x14ac:dyDescent="0.35">
      <c r="D355" s="3" t="s">
        <v>355</v>
      </c>
    </row>
    <row r="356" spans="4:4" x14ac:dyDescent="0.35">
      <c r="D356" s="3" t="s">
        <v>356</v>
      </c>
    </row>
    <row r="357" spans="4:4" x14ac:dyDescent="0.35">
      <c r="D357" s="3" t="s">
        <v>357</v>
      </c>
    </row>
    <row r="358" spans="4:4" x14ac:dyDescent="0.35">
      <c r="D358" s="3" t="s">
        <v>358</v>
      </c>
    </row>
    <row r="359" spans="4:4" x14ac:dyDescent="0.35">
      <c r="D359" s="3" t="s">
        <v>359</v>
      </c>
    </row>
    <row r="360" spans="4:4" x14ac:dyDescent="0.35">
      <c r="D360" s="3" t="s">
        <v>360</v>
      </c>
    </row>
    <row r="361" spans="4:4" x14ac:dyDescent="0.35">
      <c r="D361" s="3" t="s">
        <v>361</v>
      </c>
    </row>
    <row r="362" spans="4:4" x14ac:dyDescent="0.35">
      <c r="D362" s="3" t="s">
        <v>362</v>
      </c>
    </row>
    <row r="363" spans="4:4" x14ac:dyDescent="0.35">
      <c r="D363" s="3" t="s">
        <v>363</v>
      </c>
    </row>
    <row r="364" spans="4:4" x14ac:dyDescent="0.35">
      <c r="D364" s="3" t="s">
        <v>364</v>
      </c>
    </row>
    <row r="365" spans="4:4" x14ac:dyDescent="0.35">
      <c r="D365" s="3" t="s">
        <v>365</v>
      </c>
    </row>
    <row r="366" spans="4:4" x14ac:dyDescent="0.35">
      <c r="D366" s="3" t="s">
        <v>366</v>
      </c>
    </row>
    <row r="367" spans="4:4" x14ac:dyDescent="0.35">
      <c r="D367" s="3" t="s">
        <v>367</v>
      </c>
    </row>
    <row r="368" spans="4:4" x14ac:dyDescent="0.35">
      <c r="D368" s="3" t="s">
        <v>368</v>
      </c>
    </row>
    <row r="369" spans="4:4" x14ac:dyDescent="0.35">
      <c r="D369" s="3" t="s">
        <v>369</v>
      </c>
    </row>
    <row r="370" spans="4:4" x14ac:dyDescent="0.35">
      <c r="D370" s="3" t="s">
        <v>370</v>
      </c>
    </row>
    <row r="371" spans="4:4" x14ac:dyDescent="0.35">
      <c r="D371" s="3" t="s">
        <v>371</v>
      </c>
    </row>
    <row r="372" spans="4:4" x14ac:dyDescent="0.35">
      <c r="D372" s="3" t="s">
        <v>372</v>
      </c>
    </row>
    <row r="373" spans="4:4" x14ac:dyDescent="0.35">
      <c r="D373" s="3" t="s">
        <v>373</v>
      </c>
    </row>
    <row r="374" spans="4:4" x14ac:dyDescent="0.35">
      <c r="D374" s="3" t="s">
        <v>374</v>
      </c>
    </row>
    <row r="375" spans="4:4" x14ac:dyDescent="0.35">
      <c r="D375" s="3" t="s">
        <v>375</v>
      </c>
    </row>
    <row r="376" spans="4:4" x14ac:dyDescent="0.35">
      <c r="D376" s="3" t="s">
        <v>376</v>
      </c>
    </row>
    <row r="377" spans="4:4" x14ac:dyDescent="0.35">
      <c r="D377" s="3" t="s">
        <v>377</v>
      </c>
    </row>
    <row r="378" spans="4:4" x14ac:dyDescent="0.35">
      <c r="D378" s="3" t="s">
        <v>378</v>
      </c>
    </row>
    <row r="379" spans="4:4" x14ac:dyDescent="0.35">
      <c r="D379" s="3" t="s">
        <v>379</v>
      </c>
    </row>
    <row r="380" spans="4:4" x14ac:dyDescent="0.35">
      <c r="D380" s="3" t="s">
        <v>380</v>
      </c>
    </row>
    <row r="381" spans="4:4" x14ac:dyDescent="0.35">
      <c r="D381" s="3" t="s">
        <v>381</v>
      </c>
    </row>
    <row r="382" spans="4:4" x14ac:dyDescent="0.35">
      <c r="D382" s="3" t="s">
        <v>382</v>
      </c>
    </row>
    <row r="383" spans="4:4" x14ac:dyDescent="0.35">
      <c r="D383" s="3" t="s">
        <v>383</v>
      </c>
    </row>
    <row r="384" spans="4:4" x14ac:dyDescent="0.35">
      <c r="D384" s="3" t="s">
        <v>384</v>
      </c>
    </row>
    <row r="385" spans="4:4" x14ac:dyDescent="0.35">
      <c r="D385" s="3" t="s">
        <v>385</v>
      </c>
    </row>
    <row r="386" spans="4:4" x14ac:dyDescent="0.35">
      <c r="D386" s="3" t="s">
        <v>386</v>
      </c>
    </row>
    <row r="387" spans="4:4" x14ac:dyDescent="0.35">
      <c r="D387" s="3" t="s">
        <v>387</v>
      </c>
    </row>
    <row r="388" spans="4:4" x14ac:dyDescent="0.35">
      <c r="D388" s="3" t="s">
        <v>388</v>
      </c>
    </row>
    <row r="389" spans="4:4" x14ac:dyDescent="0.35">
      <c r="D389" s="3" t="s">
        <v>389</v>
      </c>
    </row>
    <row r="390" spans="4:4" x14ac:dyDescent="0.35">
      <c r="D390" s="3" t="s">
        <v>390</v>
      </c>
    </row>
    <row r="391" spans="4:4" x14ac:dyDescent="0.35">
      <c r="D391" s="3" t="s">
        <v>391</v>
      </c>
    </row>
    <row r="392" spans="4:4" x14ac:dyDescent="0.35">
      <c r="D392" s="3" t="s">
        <v>392</v>
      </c>
    </row>
    <row r="393" spans="4:4" x14ac:dyDescent="0.35">
      <c r="D393" s="3" t="s">
        <v>393</v>
      </c>
    </row>
    <row r="394" spans="4:4" x14ac:dyDescent="0.35">
      <c r="D394" s="3" t="s">
        <v>394</v>
      </c>
    </row>
    <row r="395" spans="4:4" x14ac:dyDescent="0.35">
      <c r="D395" s="3" t="s">
        <v>395</v>
      </c>
    </row>
    <row r="396" spans="4:4" x14ac:dyDescent="0.35">
      <c r="D396" s="3" t="s">
        <v>396</v>
      </c>
    </row>
    <row r="397" spans="4:4" x14ac:dyDescent="0.35">
      <c r="D397" s="3" t="s">
        <v>397</v>
      </c>
    </row>
    <row r="398" spans="4:4" x14ac:dyDescent="0.35">
      <c r="D398" s="3" t="s">
        <v>398</v>
      </c>
    </row>
    <row r="399" spans="4:4" x14ac:dyDescent="0.35">
      <c r="D399" s="3" t="s">
        <v>399</v>
      </c>
    </row>
    <row r="400" spans="4:4" x14ac:dyDescent="0.35">
      <c r="D400" s="3" t="s">
        <v>400</v>
      </c>
    </row>
    <row r="401" spans="4:4" x14ac:dyDescent="0.35">
      <c r="D401" s="3" t="s">
        <v>401</v>
      </c>
    </row>
    <row r="402" spans="4:4" x14ac:dyDescent="0.35">
      <c r="D402" s="3" t="s">
        <v>402</v>
      </c>
    </row>
    <row r="403" spans="4:4" x14ac:dyDescent="0.35">
      <c r="D403" s="3" t="s">
        <v>403</v>
      </c>
    </row>
    <row r="404" spans="4:4" x14ac:dyDescent="0.35">
      <c r="D404" s="3" t="s">
        <v>404</v>
      </c>
    </row>
    <row r="405" spans="4:4" x14ac:dyDescent="0.35">
      <c r="D405" s="3" t="s">
        <v>405</v>
      </c>
    </row>
    <row r="406" spans="4:4" x14ac:dyDescent="0.35">
      <c r="D406" s="3" t="s">
        <v>406</v>
      </c>
    </row>
    <row r="407" spans="4:4" x14ac:dyDescent="0.35">
      <c r="D407" s="3" t="s">
        <v>407</v>
      </c>
    </row>
    <row r="408" spans="4:4" x14ac:dyDescent="0.35">
      <c r="D408" s="3" t="s">
        <v>408</v>
      </c>
    </row>
    <row r="409" spans="4:4" x14ac:dyDescent="0.35">
      <c r="D409" s="3" t="s">
        <v>409</v>
      </c>
    </row>
    <row r="410" spans="4:4" x14ac:dyDescent="0.35">
      <c r="D410" s="3" t="s">
        <v>410</v>
      </c>
    </row>
    <row r="411" spans="4:4" x14ac:dyDescent="0.35">
      <c r="D411" s="3" t="s">
        <v>411</v>
      </c>
    </row>
    <row r="412" spans="4:4" x14ac:dyDescent="0.35">
      <c r="D412" s="3" t="s">
        <v>412</v>
      </c>
    </row>
    <row r="413" spans="4:4" x14ac:dyDescent="0.35">
      <c r="D413" s="3" t="s">
        <v>413</v>
      </c>
    </row>
    <row r="414" spans="4:4" x14ac:dyDescent="0.35">
      <c r="D414" s="3" t="s">
        <v>414</v>
      </c>
    </row>
    <row r="415" spans="4:4" x14ac:dyDescent="0.35">
      <c r="D415" s="3" t="s">
        <v>415</v>
      </c>
    </row>
    <row r="416" spans="4:4" x14ac:dyDescent="0.35">
      <c r="D416" s="3" t="s">
        <v>416</v>
      </c>
    </row>
    <row r="417" spans="4:4" x14ac:dyDescent="0.35">
      <c r="D417" s="3" t="s">
        <v>417</v>
      </c>
    </row>
    <row r="418" spans="4:4" x14ac:dyDescent="0.35">
      <c r="D418" s="3" t="s">
        <v>418</v>
      </c>
    </row>
    <row r="419" spans="4:4" x14ac:dyDescent="0.35">
      <c r="D419" s="3" t="s">
        <v>419</v>
      </c>
    </row>
    <row r="420" spans="4:4" x14ac:dyDescent="0.35">
      <c r="D420" s="3" t="s">
        <v>420</v>
      </c>
    </row>
    <row r="421" spans="4:4" x14ac:dyDescent="0.35">
      <c r="D421" s="3" t="s">
        <v>421</v>
      </c>
    </row>
    <row r="422" spans="4:4" x14ac:dyDescent="0.35">
      <c r="D422" s="3" t="s">
        <v>422</v>
      </c>
    </row>
    <row r="423" spans="4:4" x14ac:dyDescent="0.35">
      <c r="D423" s="3" t="s">
        <v>423</v>
      </c>
    </row>
    <row r="424" spans="4:4" x14ac:dyDescent="0.35">
      <c r="D424" s="3" t="s">
        <v>424</v>
      </c>
    </row>
    <row r="425" spans="4:4" x14ac:dyDescent="0.35">
      <c r="D425" s="3" t="s">
        <v>425</v>
      </c>
    </row>
    <row r="426" spans="4:4" x14ac:dyDescent="0.35">
      <c r="D426" s="3" t="s">
        <v>426</v>
      </c>
    </row>
    <row r="427" spans="4:4" x14ac:dyDescent="0.35">
      <c r="D427" s="3" t="s">
        <v>427</v>
      </c>
    </row>
    <row r="428" spans="4:4" x14ac:dyDescent="0.35">
      <c r="D428" s="3" t="s">
        <v>428</v>
      </c>
    </row>
    <row r="429" spans="4:4" x14ac:dyDescent="0.35">
      <c r="D429" s="3" t="s">
        <v>429</v>
      </c>
    </row>
    <row r="430" spans="4:4" x14ac:dyDescent="0.35">
      <c r="D430" s="3" t="s">
        <v>430</v>
      </c>
    </row>
    <row r="431" spans="4:4" x14ac:dyDescent="0.35">
      <c r="D431" s="3" t="s">
        <v>431</v>
      </c>
    </row>
    <row r="432" spans="4:4" x14ac:dyDescent="0.35">
      <c r="D432" s="3" t="s">
        <v>432</v>
      </c>
    </row>
    <row r="433" spans="4:4" x14ac:dyDescent="0.35">
      <c r="D433" s="3" t="s">
        <v>433</v>
      </c>
    </row>
    <row r="434" spans="4:4" x14ac:dyDescent="0.35">
      <c r="D434" s="3" t="s">
        <v>434</v>
      </c>
    </row>
    <row r="435" spans="4:4" x14ac:dyDescent="0.35">
      <c r="D435" s="3" t="s">
        <v>435</v>
      </c>
    </row>
    <row r="436" spans="4:4" x14ac:dyDescent="0.35">
      <c r="D436" s="3" t="s">
        <v>436</v>
      </c>
    </row>
    <row r="437" spans="4:4" x14ac:dyDescent="0.35">
      <c r="D437" s="3" t="s">
        <v>437</v>
      </c>
    </row>
    <row r="438" spans="4:4" x14ac:dyDescent="0.35">
      <c r="D438" s="3" t="s">
        <v>438</v>
      </c>
    </row>
    <row r="439" spans="4:4" x14ac:dyDescent="0.35">
      <c r="D439" s="3" t="s">
        <v>439</v>
      </c>
    </row>
    <row r="440" spans="4:4" x14ac:dyDescent="0.35">
      <c r="D440" s="3" t="s">
        <v>440</v>
      </c>
    </row>
    <row r="441" spans="4:4" x14ac:dyDescent="0.35">
      <c r="D441" s="3" t="s">
        <v>441</v>
      </c>
    </row>
    <row r="442" spans="4:4" x14ac:dyDescent="0.35">
      <c r="D442" s="3" t="s">
        <v>442</v>
      </c>
    </row>
    <row r="443" spans="4:4" x14ac:dyDescent="0.35">
      <c r="D443" s="3" t="s">
        <v>443</v>
      </c>
    </row>
    <row r="444" spans="4:4" x14ac:dyDescent="0.35">
      <c r="D444" s="3" t="s">
        <v>444</v>
      </c>
    </row>
    <row r="445" spans="4:4" x14ac:dyDescent="0.35">
      <c r="D445" s="3" t="s">
        <v>445</v>
      </c>
    </row>
    <row r="446" spans="4:4" x14ac:dyDescent="0.35">
      <c r="D446" s="3" t="s">
        <v>446</v>
      </c>
    </row>
    <row r="447" spans="4:4" x14ac:dyDescent="0.35">
      <c r="D447" s="3" t="s">
        <v>447</v>
      </c>
    </row>
    <row r="448" spans="4:4" x14ac:dyDescent="0.35">
      <c r="D448" s="3" t="s">
        <v>448</v>
      </c>
    </row>
    <row r="449" spans="4:4" x14ac:dyDescent="0.35">
      <c r="D449" s="3" t="s">
        <v>449</v>
      </c>
    </row>
    <row r="450" spans="4:4" x14ac:dyDescent="0.35">
      <c r="D450" s="3" t="s">
        <v>450</v>
      </c>
    </row>
    <row r="451" spans="4:4" x14ac:dyDescent="0.35">
      <c r="D451" s="3" t="s">
        <v>451</v>
      </c>
    </row>
    <row r="452" spans="4:4" x14ac:dyDescent="0.35">
      <c r="D452" s="3" t="s">
        <v>452</v>
      </c>
    </row>
    <row r="453" spans="4:4" x14ac:dyDescent="0.35">
      <c r="D453" s="3" t="s">
        <v>453</v>
      </c>
    </row>
    <row r="454" spans="4:4" x14ac:dyDescent="0.35">
      <c r="D454" s="3" t="s">
        <v>454</v>
      </c>
    </row>
    <row r="455" spans="4:4" x14ac:dyDescent="0.35">
      <c r="D455" s="3" t="s">
        <v>455</v>
      </c>
    </row>
    <row r="456" spans="4:4" x14ac:dyDescent="0.35">
      <c r="D456" s="3" t="s">
        <v>456</v>
      </c>
    </row>
    <row r="457" spans="4:4" x14ac:dyDescent="0.35">
      <c r="D457" s="3" t="s">
        <v>457</v>
      </c>
    </row>
    <row r="458" spans="4:4" x14ac:dyDescent="0.35">
      <c r="D458" s="3" t="s">
        <v>458</v>
      </c>
    </row>
    <row r="459" spans="4:4" x14ac:dyDescent="0.35">
      <c r="D459" s="3" t="s">
        <v>459</v>
      </c>
    </row>
    <row r="460" spans="4:4" x14ac:dyDescent="0.35">
      <c r="D460" s="3" t="s">
        <v>460</v>
      </c>
    </row>
    <row r="461" spans="4:4" x14ac:dyDescent="0.35">
      <c r="D461" s="3" t="s">
        <v>461</v>
      </c>
    </row>
    <row r="462" spans="4:4" x14ac:dyDescent="0.35">
      <c r="D462" s="3" t="s">
        <v>462</v>
      </c>
    </row>
    <row r="463" spans="4:4" x14ac:dyDescent="0.35">
      <c r="D463" s="3" t="s">
        <v>463</v>
      </c>
    </row>
    <row r="464" spans="4:4" x14ac:dyDescent="0.35">
      <c r="D464" s="3" t="s">
        <v>464</v>
      </c>
    </row>
    <row r="465" spans="4:4" x14ac:dyDescent="0.35">
      <c r="D465" s="3" t="s">
        <v>465</v>
      </c>
    </row>
    <row r="466" spans="4:4" x14ac:dyDescent="0.35">
      <c r="D466" s="3" t="s">
        <v>466</v>
      </c>
    </row>
    <row r="467" spans="4:4" x14ac:dyDescent="0.35">
      <c r="D467" s="3" t="s">
        <v>467</v>
      </c>
    </row>
    <row r="468" spans="4:4" x14ac:dyDescent="0.35">
      <c r="D468" s="3" t="s">
        <v>468</v>
      </c>
    </row>
    <row r="469" spans="4:4" x14ac:dyDescent="0.35">
      <c r="D469" s="3" t="s">
        <v>469</v>
      </c>
    </row>
    <row r="470" spans="4:4" x14ac:dyDescent="0.35">
      <c r="D470" s="3" t="s">
        <v>470</v>
      </c>
    </row>
    <row r="471" spans="4:4" x14ac:dyDescent="0.35">
      <c r="D471" s="3" t="s">
        <v>471</v>
      </c>
    </row>
    <row r="472" spans="4:4" x14ac:dyDescent="0.35">
      <c r="D472" s="3" t="s">
        <v>472</v>
      </c>
    </row>
    <row r="473" spans="4:4" x14ac:dyDescent="0.35">
      <c r="D473" s="3" t="s">
        <v>473</v>
      </c>
    </row>
    <row r="474" spans="4:4" x14ac:dyDescent="0.35">
      <c r="D474" s="3" t="s">
        <v>474</v>
      </c>
    </row>
    <row r="475" spans="4:4" x14ac:dyDescent="0.35">
      <c r="D475" s="3" t="s">
        <v>475</v>
      </c>
    </row>
    <row r="476" spans="4:4" x14ac:dyDescent="0.35">
      <c r="D476" s="3" t="s">
        <v>476</v>
      </c>
    </row>
    <row r="477" spans="4:4" x14ac:dyDescent="0.35">
      <c r="D477" s="3" t="s">
        <v>477</v>
      </c>
    </row>
    <row r="478" spans="4:4" x14ac:dyDescent="0.35">
      <c r="D478" s="3" t="s">
        <v>478</v>
      </c>
    </row>
    <row r="479" spans="4:4" x14ac:dyDescent="0.35">
      <c r="D479" s="3" t="s">
        <v>479</v>
      </c>
    </row>
    <row r="480" spans="4:4" x14ac:dyDescent="0.35">
      <c r="D480" s="3" t="s">
        <v>480</v>
      </c>
    </row>
    <row r="481" spans="4:4" x14ac:dyDescent="0.35">
      <c r="D481" s="3" t="s">
        <v>481</v>
      </c>
    </row>
    <row r="482" spans="4:4" x14ac:dyDescent="0.35">
      <c r="D482" s="3" t="s">
        <v>482</v>
      </c>
    </row>
    <row r="483" spans="4:4" x14ac:dyDescent="0.35">
      <c r="D483" s="3" t="s">
        <v>483</v>
      </c>
    </row>
    <row r="484" spans="4:4" x14ac:dyDescent="0.35">
      <c r="D484" s="3" t="s">
        <v>484</v>
      </c>
    </row>
    <row r="485" spans="4:4" x14ac:dyDescent="0.35">
      <c r="D485" s="3" t="s">
        <v>485</v>
      </c>
    </row>
    <row r="486" spans="4:4" x14ac:dyDescent="0.35">
      <c r="D486" s="3" t="s">
        <v>486</v>
      </c>
    </row>
    <row r="487" spans="4:4" x14ac:dyDescent="0.35">
      <c r="D487" s="3" t="s">
        <v>487</v>
      </c>
    </row>
    <row r="488" spans="4:4" x14ac:dyDescent="0.35">
      <c r="D488" s="3" t="s">
        <v>488</v>
      </c>
    </row>
    <row r="489" spans="4:4" x14ac:dyDescent="0.35">
      <c r="D489" s="3" t="s">
        <v>489</v>
      </c>
    </row>
    <row r="490" spans="4:4" x14ac:dyDescent="0.35">
      <c r="D490" s="3" t="s">
        <v>490</v>
      </c>
    </row>
    <row r="491" spans="4:4" x14ac:dyDescent="0.35">
      <c r="D491" s="3" t="s">
        <v>491</v>
      </c>
    </row>
    <row r="492" spans="4:4" x14ac:dyDescent="0.35">
      <c r="D492" s="3" t="s">
        <v>492</v>
      </c>
    </row>
    <row r="493" spans="4:4" x14ac:dyDescent="0.35">
      <c r="D493" s="3" t="s">
        <v>493</v>
      </c>
    </row>
    <row r="494" spans="4:4" x14ac:dyDescent="0.35">
      <c r="D494" s="3" t="s">
        <v>494</v>
      </c>
    </row>
    <row r="495" spans="4:4" x14ac:dyDescent="0.35">
      <c r="D495" s="3" t="s">
        <v>495</v>
      </c>
    </row>
    <row r="496" spans="4:4" x14ac:dyDescent="0.35">
      <c r="D496" s="3" t="s">
        <v>496</v>
      </c>
    </row>
    <row r="497" spans="4:4" x14ac:dyDescent="0.35">
      <c r="D497" s="3" t="s">
        <v>497</v>
      </c>
    </row>
    <row r="498" spans="4:4" x14ac:dyDescent="0.35">
      <c r="D498" s="3" t="s">
        <v>498</v>
      </c>
    </row>
    <row r="499" spans="4:4" x14ac:dyDescent="0.35">
      <c r="D499" s="3" t="s">
        <v>499</v>
      </c>
    </row>
    <row r="500" spans="4:4" x14ac:dyDescent="0.35">
      <c r="D500" s="3" t="s">
        <v>500</v>
      </c>
    </row>
    <row r="501" spans="4:4" x14ac:dyDescent="0.35">
      <c r="D501" s="3" t="s">
        <v>501</v>
      </c>
    </row>
    <row r="502" spans="4:4" x14ac:dyDescent="0.35">
      <c r="D502" s="3" t="s">
        <v>502</v>
      </c>
    </row>
    <row r="503" spans="4:4" x14ac:dyDescent="0.35">
      <c r="D503" s="3" t="s">
        <v>5</v>
      </c>
    </row>
    <row r="504" spans="4:4" x14ac:dyDescent="0.35">
      <c r="D504" s="3" t="s">
        <v>503</v>
      </c>
    </row>
    <row r="505" spans="4:4" x14ac:dyDescent="0.35">
      <c r="D505" s="3" t="s">
        <v>504</v>
      </c>
    </row>
    <row r="506" spans="4:4" x14ac:dyDescent="0.35">
      <c r="D506" s="3" t="s">
        <v>505</v>
      </c>
    </row>
    <row r="507" spans="4:4" x14ac:dyDescent="0.35">
      <c r="D507" s="3" t="s">
        <v>506</v>
      </c>
    </row>
    <row r="508" spans="4:4" x14ac:dyDescent="0.35">
      <c r="D508" s="3" t="s">
        <v>507</v>
      </c>
    </row>
    <row r="509" spans="4:4" x14ac:dyDescent="0.35">
      <c r="D509" s="3" t="s">
        <v>508</v>
      </c>
    </row>
    <row r="510" spans="4:4" x14ac:dyDescent="0.35">
      <c r="D510" s="3" t="s">
        <v>509</v>
      </c>
    </row>
    <row r="511" spans="4:4" x14ac:dyDescent="0.35">
      <c r="D511" s="3" t="s">
        <v>510</v>
      </c>
    </row>
    <row r="512" spans="4:4" x14ac:dyDescent="0.35">
      <c r="D512" s="3" t="s">
        <v>511</v>
      </c>
    </row>
    <row r="513" spans="4:4" x14ac:dyDescent="0.35">
      <c r="D513" s="3" t="s">
        <v>512</v>
      </c>
    </row>
    <row r="514" spans="4:4" x14ac:dyDescent="0.35">
      <c r="D514" s="3" t="s">
        <v>513</v>
      </c>
    </row>
    <row r="515" spans="4:4" x14ac:dyDescent="0.35">
      <c r="D515" s="3" t="s">
        <v>514</v>
      </c>
    </row>
    <row r="516" spans="4:4" x14ac:dyDescent="0.35">
      <c r="D516" s="3" t="s">
        <v>515</v>
      </c>
    </row>
    <row r="517" spans="4:4" x14ac:dyDescent="0.35">
      <c r="D517" s="3" t="s">
        <v>516</v>
      </c>
    </row>
    <row r="518" spans="4:4" x14ac:dyDescent="0.35">
      <c r="D518" s="3" t="s">
        <v>517</v>
      </c>
    </row>
    <row r="519" spans="4:4" x14ac:dyDescent="0.35">
      <c r="D519" s="3" t="s">
        <v>518</v>
      </c>
    </row>
    <row r="520" spans="4:4" x14ac:dyDescent="0.35">
      <c r="D520" s="3" t="s">
        <v>519</v>
      </c>
    </row>
    <row r="521" spans="4:4" x14ac:dyDescent="0.35">
      <c r="D521" s="3" t="s">
        <v>520</v>
      </c>
    </row>
    <row r="522" spans="4:4" x14ac:dyDescent="0.35">
      <c r="D522" s="3" t="s">
        <v>521</v>
      </c>
    </row>
    <row r="523" spans="4:4" x14ac:dyDescent="0.35">
      <c r="D523" s="3" t="s">
        <v>522</v>
      </c>
    </row>
    <row r="524" spans="4:4" x14ac:dyDescent="0.35">
      <c r="D524" s="3" t="s">
        <v>523</v>
      </c>
    </row>
    <row r="525" spans="4:4" x14ac:dyDescent="0.35">
      <c r="D525" s="3" t="s">
        <v>524</v>
      </c>
    </row>
    <row r="526" spans="4:4" x14ac:dyDescent="0.35">
      <c r="D526" s="3" t="s">
        <v>525</v>
      </c>
    </row>
    <row r="527" spans="4:4" x14ac:dyDescent="0.35">
      <c r="D527" s="3" t="s">
        <v>526</v>
      </c>
    </row>
    <row r="528" spans="4:4" x14ac:dyDescent="0.35">
      <c r="D528" s="3" t="s">
        <v>527</v>
      </c>
    </row>
    <row r="529" spans="4:4" x14ac:dyDescent="0.35">
      <c r="D529" s="3" t="s">
        <v>528</v>
      </c>
    </row>
    <row r="530" spans="4:4" x14ac:dyDescent="0.35">
      <c r="D530" s="3" t="s">
        <v>529</v>
      </c>
    </row>
    <row r="531" spans="4:4" x14ac:dyDescent="0.35">
      <c r="D531" s="3" t="s">
        <v>530</v>
      </c>
    </row>
    <row r="532" spans="4:4" x14ac:dyDescent="0.35">
      <c r="D532" s="3" t="s">
        <v>531</v>
      </c>
    </row>
    <row r="533" spans="4:4" x14ac:dyDescent="0.35">
      <c r="D533" s="3" t="s">
        <v>532</v>
      </c>
    </row>
    <row r="534" spans="4:4" x14ac:dyDescent="0.35">
      <c r="D534" s="3" t="s">
        <v>533</v>
      </c>
    </row>
    <row r="535" spans="4:4" x14ac:dyDescent="0.35">
      <c r="D535" s="3" t="s">
        <v>534</v>
      </c>
    </row>
    <row r="536" spans="4:4" x14ac:dyDescent="0.35">
      <c r="D536" s="3" t="s">
        <v>535</v>
      </c>
    </row>
    <row r="537" spans="4:4" x14ac:dyDescent="0.35">
      <c r="D537" s="3" t="s">
        <v>536</v>
      </c>
    </row>
    <row r="538" spans="4:4" x14ac:dyDescent="0.35">
      <c r="D538" s="3" t="s">
        <v>537</v>
      </c>
    </row>
    <row r="539" spans="4:4" x14ac:dyDescent="0.35">
      <c r="D539" s="3" t="s">
        <v>538</v>
      </c>
    </row>
    <row r="540" spans="4:4" x14ac:dyDescent="0.35">
      <c r="D540" s="3" t="s">
        <v>539</v>
      </c>
    </row>
    <row r="541" spans="4:4" x14ac:dyDescent="0.35">
      <c r="D541" s="3" t="s">
        <v>540</v>
      </c>
    </row>
    <row r="542" spans="4:4" x14ac:dyDescent="0.35">
      <c r="D542" s="3" t="s">
        <v>541</v>
      </c>
    </row>
    <row r="543" spans="4:4" x14ac:dyDescent="0.35">
      <c r="D543" s="3" t="s">
        <v>542</v>
      </c>
    </row>
    <row r="544" spans="4:4" x14ac:dyDescent="0.35">
      <c r="D544" s="3" t="s">
        <v>543</v>
      </c>
    </row>
    <row r="545" spans="4:4" x14ac:dyDescent="0.35">
      <c r="D545" s="3" t="s">
        <v>544</v>
      </c>
    </row>
    <row r="546" spans="4:4" x14ac:dyDescent="0.35">
      <c r="D546" s="3" t="s">
        <v>545</v>
      </c>
    </row>
    <row r="547" spans="4:4" x14ac:dyDescent="0.35">
      <c r="D547" s="3" t="s">
        <v>546</v>
      </c>
    </row>
    <row r="548" spans="4:4" x14ac:dyDescent="0.35">
      <c r="D548" s="3" t="s">
        <v>547</v>
      </c>
    </row>
    <row r="549" spans="4:4" x14ac:dyDescent="0.35">
      <c r="D549" s="3" t="s">
        <v>548</v>
      </c>
    </row>
    <row r="550" spans="4:4" x14ac:dyDescent="0.35">
      <c r="D550" s="3" t="s">
        <v>549</v>
      </c>
    </row>
    <row r="551" spans="4:4" x14ac:dyDescent="0.35">
      <c r="D551" s="3" t="s">
        <v>550</v>
      </c>
    </row>
    <row r="552" spans="4:4" x14ac:dyDescent="0.35">
      <c r="D552" s="3" t="s">
        <v>551</v>
      </c>
    </row>
    <row r="553" spans="4:4" x14ac:dyDescent="0.35">
      <c r="D553" s="3" t="s">
        <v>552</v>
      </c>
    </row>
    <row r="554" spans="4:4" x14ac:dyDescent="0.35">
      <c r="D554" s="3" t="s">
        <v>553</v>
      </c>
    </row>
    <row r="555" spans="4:4" x14ac:dyDescent="0.35">
      <c r="D555" s="3" t="s">
        <v>554</v>
      </c>
    </row>
    <row r="556" spans="4:4" x14ac:dyDescent="0.35">
      <c r="D556" s="3" t="s">
        <v>555</v>
      </c>
    </row>
    <row r="557" spans="4:4" x14ac:dyDescent="0.35">
      <c r="D557" s="3" t="s">
        <v>556</v>
      </c>
    </row>
    <row r="558" spans="4:4" x14ac:dyDescent="0.35">
      <c r="D558" s="3" t="s">
        <v>557</v>
      </c>
    </row>
    <row r="559" spans="4:4" x14ac:dyDescent="0.35">
      <c r="D559" s="3" t="s">
        <v>558</v>
      </c>
    </row>
    <row r="560" spans="4:4" x14ac:dyDescent="0.35">
      <c r="D560" s="3" t="s">
        <v>559</v>
      </c>
    </row>
    <row r="561" spans="4:4" x14ac:dyDescent="0.35">
      <c r="D561" s="3" t="s">
        <v>560</v>
      </c>
    </row>
    <row r="562" spans="4:4" x14ac:dyDescent="0.35">
      <c r="D562" s="3" t="s">
        <v>561</v>
      </c>
    </row>
    <row r="563" spans="4:4" x14ac:dyDescent="0.35">
      <c r="D563" s="3" t="s">
        <v>562</v>
      </c>
    </row>
    <row r="564" spans="4:4" x14ac:dyDescent="0.35">
      <c r="D564" s="3" t="s">
        <v>563</v>
      </c>
    </row>
    <row r="565" spans="4:4" x14ac:dyDescent="0.35">
      <c r="D565" s="3" t="s">
        <v>564</v>
      </c>
    </row>
    <row r="566" spans="4:4" x14ac:dyDescent="0.35">
      <c r="D566" s="3" t="s">
        <v>565</v>
      </c>
    </row>
    <row r="567" spans="4:4" x14ac:dyDescent="0.35">
      <c r="D567" s="3" t="s">
        <v>566</v>
      </c>
    </row>
    <row r="568" spans="4:4" x14ac:dyDescent="0.35">
      <c r="D568" s="3" t="s">
        <v>567</v>
      </c>
    </row>
    <row r="569" spans="4:4" x14ac:dyDescent="0.35">
      <c r="D569" s="3" t="s">
        <v>568</v>
      </c>
    </row>
    <row r="570" spans="4:4" x14ac:dyDescent="0.35">
      <c r="D570" s="3" t="s">
        <v>569</v>
      </c>
    </row>
    <row r="571" spans="4:4" x14ac:dyDescent="0.35">
      <c r="D571" s="3" t="s">
        <v>570</v>
      </c>
    </row>
    <row r="572" spans="4:4" x14ac:dyDescent="0.35">
      <c r="D572" s="3" t="s">
        <v>571</v>
      </c>
    </row>
    <row r="573" spans="4:4" x14ac:dyDescent="0.35">
      <c r="D573" s="3" t="s">
        <v>572</v>
      </c>
    </row>
    <row r="574" spans="4:4" x14ac:dyDescent="0.35">
      <c r="D574" s="3" t="s">
        <v>573</v>
      </c>
    </row>
    <row r="575" spans="4:4" x14ac:dyDescent="0.35">
      <c r="D575" s="3" t="s">
        <v>574</v>
      </c>
    </row>
    <row r="576" spans="4:4" x14ac:dyDescent="0.35">
      <c r="D576" s="3" t="s">
        <v>575</v>
      </c>
    </row>
    <row r="577" spans="4:4" x14ac:dyDescent="0.35">
      <c r="D577" s="3" t="s">
        <v>576</v>
      </c>
    </row>
    <row r="578" spans="4:4" x14ac:dyDescent="0.35">
      <c r="D578" s="3" t="s">
        <v>577</v>
      </c>
    </row>
    <row r="579" spans="4:4" x14ac:dyDescent="0.35">
      <c r="D579" s="3" t="s">
        <v>578</v>
      </c>
    </row>
    <row r="580" spans="4:4" x14ac:dyDescent="0.35">
      <c r="D580" s="3" t="s">
        <v>579</v>
      </c>
    </row>
    <row r="581" spans="4:4" x14ac:dyDescent="0.35">
      <c r="D581" s="3" t="s">
        <v>580</v>
      </c>
    </row>
    <row r="582" spans="4:4" x14ac:dyDescent="0.35">
      <c r="D582" s="3" t="s">
        <v>581</v>
      </c>
    </row>
    <row r="583" spans="4:4" x14ac:dyDescent="0.35">
      <c r="D583" s="3" t="s">
        <v>582</v>
      </c>
    </row>
    <row r="584" spans="4:4" x14ac:dyDescent="0.35">
      <c r="D584" s="3" t="s">
        <v>583</v>
      </c>
    </row>
    <row r="585" spans="4:4" x14ac:dyDescent="0.35">
      <c r="D585" s="3" t="s">
        <v>584</v>
      </c>
    </row>
    <row r="586" spans="4:4" x14ac:dyDescent="0.35">
      <c r="D586" s="3" t="s">
        <v>585</v>
      </c>
    </row>
    <row r="587" spans="4:4" x14ac:dyDescent="0.35">
      <c r="D587" s="3" t="s">
        <v>586</v>
      </c>
    </row>
    <row r="588" spans="4:4" x14ac:dyDescent="0.35">
      <c r="D588" s="3" t="s">
        <v>587</v>
      </c>
    </row>
    <row r="589" spans="4:4" x14ac:dyDescent="0.35">
      <c r="D589" s="3" t="s">
        <v>588</v>
      </c>
    </row>
    <row r="590" spans="4:4" x14ac:dyDescent="0.35">
      <c r="D590" s="3" t="s">
        <v>589</v>
      </c>
    </row>
    <row r="591" spans="4:4" x14ac:dyDescent="0.35">
      <c r="D591" s="3" t="s">
        <v>590</v>
      </c>
    </row>
    <row r="592" spans="4:4" x14ac:dyDescent="0.35">
      <c r="D592" s="3" t="s">
        <v>591</v>
      </c>
    </row>
    <row r="593" spans="4:4" x14ac:dyDescent="0.35">
      <c r="D593" s="3" t="s">
        <v>592</v>
      </c>
    </row>
    <row r="594" spans="4:4" x14ac:dyDescent="0.35">
      <c r="D594" s="3" t="s">
        <v>593</v>
      </c>
    </row>
    <row r="595" spans="4:4" x14ac:dyDescent="0.35">
      <c r="D595" s="3" t="s">
        <v>594</v>
      </c>
    </row>
    <row r="596" spans="4:4" x14ac:dyDescent="0.35">
      <c r="D596" s="3" t="s">
        <v>595</v>
      </c>
    </row>
    <row r="597" spans="4:4" x14ac:dyDescent="0.35">
      <c r="D597" s="3" t="s">
        <v>596</v>
      </c>
    </row>
    <row r="598" spans="4:4" x14ac:dyDescent="0.35">
      <c r="D598" s="3" t="s">
        <v>597</v>
      </c>
    </row>
    <row r="599" spans="4:4" x14ac:dyDescent="0.35">
      <c r="D599" s="3" t="s">
        <v>598</v>
      </c>
    </row>
    <row r="600" spans="4:4" x14ac:dyDescent="0.35">
      <c r="D600" s="3" t="s">
        <v>599</v>
      </c>
    </row>
    <row r="601" spans="4:4" x14ac:dyDescent="0.35">
      <c r="D601" s="3" t="s">
        <v>600</v>
      </c>
    </row>
    <row r="602" spans="4:4" x14ac:dyDescent="0.35">
      <c r="D602" s="3" t="s">
        <v>601</v>
      </c>
    </row>
    <row r="603" spans="4:4" x14ac:dyDescent="0.35">
      <c r="D603" s="3" t="s">
        <v>602</v>
      </c>
    </row>
    <row r="604" spans="4:4" x14ac:dyDescent="0.35">
      <c r="D604" s="3" t="s">
        <v>603</v>
      </c>
    </row>
    <row r="605" spans="4:4" x14ac:dyDescent="0.35">
      <c r="D605" s="3" t="s">
        <v>604</v>
      </c>
    </row>
    <row r="606" spans="4:4" x14ac:dyDescent="0.35">
      <c r="D606" s="3" t="s">
        <v>605</v>
      </c>
    </row>
    <row r="607" spans="4:4" x14ac:dyDescent="0.35">
      <c r="D607" s="3" t="s">
        <v>606</v>
      </c>
    </row>
    <row r="608" spans="4:4" x14ac:dyDescent="0.35">
      <c r="D608" s="3" t="s">
        <v>607</v>
      </c>
    </row>
    <row r="609" spans="4:4" x14ac:dyDescent="0.35">
      <c r="D609" s="3" t="s">
        <v>608</v>
      </c>
    </row>
  </sheetData>
  <mergeCells count="1">
    <mergeCell ref="J6:U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0"/>
  <sheetViews>
    <sheetView showGridLines="0" workbookViewId="0"/>
  </sheetViews>
  <sheetFormatPr baseColWidth="10" defaultColWidth="8.90625" defaultRowHeight="14.5" x14ac:dyDescent="0.35"/>
  <cols>
    <col min="1" max="1" width="4.1796875" style="1" customWidth="1"/>
    <col min="2" max="2" width="12.81640625" style="1" customWidth="1"/>
    <col min="3" max="3" width="223.90625" style="1" customWidth="1"/>
    <col min="4" max="4" width="10.6328125" style="1" customWidth="1"/>
  </cols>
  <sheetData>
    <row r="1" spans="2:3" ht="1.5" customHeight="1" x14ac:dyDescent="0.35"/>
    <row r="2" spans="2:3" ht="29" x14ac:dyDescent="0.35">
      <c r="B2" s="18" t="s">
        <v>640</v>
      </c>
      <c r="C2" s="19" t="s">
        <v>858</v>
      </c>
    </row>
    <row r="3" spans="2:3" ht="23" customHeight="1" x14ac:dyDescent="0.35">
      <c r="B3" s="15" t="s">
        <v>635</v>
      </c>
      <c r="C3" s="16" t="s">
        <v>840</v>
      </c>
    </row>
    <row r="4" spans="2:3" ht="43.5" x14ac:dyDescent="0.35">
      <c r="B4" s="13" t="s">
        <v>637</v>
      </c>
      <c r="C4" s="17" t="s">
        <v>798</v>
      </c>
    </row>
    <row r="5" spans="2:3" ht="396" customHeight="1" x14ac:dyDescent="0.35">
      <c r="B5" s="13" t="s">
        <v>636</v>
      </c>
      <c r="C5" s="14" t="s">
        <v>639</v>
      </c>
    </row>
    <row r="6" spans="2:3" ht="344.5" customHeight="1" x14ac:dyDescent="0.35">
      <c r="B6" s="13" t="s">
        <v>638</v>
      </c>
      <c r="C6" s="19"/>
    </row>
    <row r="7" spans="2:3" ht="24.65" customHeight="1" x14ac:dyDescent="0.35">
      <c r="B7" s="12"/>
      <c r="C7" s="11"/>
    </row>
    <row r="8" spans="2:3" x14ac:dyDescent="0.35">
      <c r="B8" s="12"/>
    </row>
    <row r="9" spans="2:3" x14ac:dyDescent="0.35">
      <c r="B9" s="12"/>
    </row>
    <row r="10" spans="2:3" x14ac:dyDescent="0.35">
      <c r="B10" s="12"/>
    </row>
    <row r="11" spans="2:3" x14ac:dyDescent="0.35">
      <c r="B11" s="12"/>
    </row>
    <row r="12" spans="2:3" x14ac:dyDescent="0.35">
      <c r="B12" s="12"/>
    </row>
    <row r="13" spans="2:3" x14ac:dyDescent="0.35">
      <c r="B13" s="12"/>
    </row>
    <row r="14" spans="2:3" x14ac:dyDescent="0.35">
      <c r="B14" s="12"/>
    </row>
    <row r="15" spans="2:3" x14ac:dyDescent="0.35">
      <c r="B15" s="12"/>
    </row>
    <row r="16" spans="2:3" x14ac:dyDescent="0.35">
      <c r="B16" s="12"/>
    </row>
    <row r="17" spans="2:2" x14ac:dyDescent="0.35">
      <c r="B17" s="12"/>
    </row>
    <row r="18" spans="2:2" x14ac:dyDescent="0.35">
      <c r="B18" s="12"/>
    </row>
    <row r="19" spans="2:2" x14ac:dyDescent="0.35">
      <c r="B19" s="12"/>
    </row>
    <row r="20" spans="2:2" x14ac:dyDescent="0.35">
      <c r="B20" s="12"/>
    </row>
  </sheetData>
  <sheetProtection algorithmName="SHA-512" hashValue="J7frCQRRYDkieDLC1VCyl/1x6MWoel4Ejl6j1cidA/BcxGgaxxnnpHUZJAIn09EqMKJ8NuvbpJ2xaRhYdIYW2w==" saltValue="JQCU4zEdvgUkpeDE+/5bJ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5FF-65B8-4947-BF99-450F1C47766F}">
  <dimension ref="A1:H632"/>
  <sheetViews>
    <sheetView showGridLines="0" zoomScale="85" zoomScaleNormal="85" workbookViewId="0">
      <selection activeCell="C9" sqref="C9"/>
    </sheetView>
  </sheetViews>
  <sheetFormatPr baseColWidth="10" defaultColWidth="8.90625" defaultRowHeight="14.5" x14ac:dyDescent="0.35"/>
  <cols>
    <col min="1" max="1" width="8.90625" style="91"/>
    <col min="2" max="2" width="43.90625" style="92" customWidth="1"/>
    <col min="3" max="3" width="45.1796875" style="92" customWidth="1"/>
    <col min="4" max="4" width="111.1796875" style="92" customWidth="1"/>
    <col min="5" max="16384" width="8.90625" style="91"/>
  </cols>
  <sheetData>
    <row r="1" spans="1:8" s="2" customFormat="1" x14ac:dyDescent="0.35">
      <c r="B1" s="24" t="s">
        <v>650</v>
      </c>
      <c r="C1" s="4"/>
      <c r="D1" s="4"/>
    </row>
    <row r="2" spans="1:8" s="2" customFormat="1" ht="14.5" customHeight="1" x14ac:dyDescent="0.35">
      <c r="B2" s="24"/>
      <c r="C2" s="4"/>
      <c r="D2" s="4"/>
    </row>
    <row r="3" spans="1:8" s="2" customFormat="1" ht="25.5" customHeight="1" thickBot="1" x14ac:dyDescent="0.4">
      <c r="C3" s="88" t="s">
        <v>791</v>
      </c>
    </row>
    <row r="4" spans="1:8" s="2" customFormat="1" ht="35" customHeight="1" thickBot="1" x14ac:dyDescent="0.4">
      <c r="B4" s="43" t="s">
        <v>689</v>
      </c>
      <c r="C4" s="101" t="s">
        <v>649</v>
      </c>
      <c r="D4" s="89" t="s">
        <v>652</v>
      </c>
      <c r="F4" s="7"/>
      <c r="G4" s="7"/>
      <c r="H4" s="7"/>
    </row>
    <row r="5" spans="1:8" s="2" customFormat="1" ht="51" customHeight="1" thickBot="1" x14ac:dyDescent="0.4">
      <c r="B5" s="43" t="s">
        <v>648</v>
      </c>
      <c r="C5" s="101" t="s">
        <v>647</v>
      </c>
      <c r="D5" s="90" t="s">
        <v>653</v>
      </c>
      <c r="F5" s="7"/>
      <c r="G5" s="7"/>
      <c r="H5" s="7"/>
    </row>
    <row r="6" spans="1:8" s="2" customFormat="1" ht="50" customHeight="1" thickBot="1" x14ac:dyDescent="0.4">
      <c r="B6" s="43" t="s">
        <v>618</v>
      </c>
      <c r="C6" s="101" t="s">
        <v>647</v>
      </c>
      <c r="D6" s="90" t="s">
        <v>805</v>
      </c>
      <c r="E6" s="7"/>
      <c r="F6" s="7"/>
      <c r="G6" s="7"/>
      <c r="H6" s="7"/>
    </row>
    <row r="7" spans="1:8" s="2" customFormat="1" ht="41.5" customHeight="1" thickBot="1" x14ac:dyDescent="0.4">
      <c r="B7" s="43" t="s">
        <v>645</v>
      </c>
      <c r="C7" s="101" t="s">
        <v>647</v>
      </c>
      <c r="D7" s="90" t="s">
        <v>651</v>
      </c>
      <c r="G7" s="7"/>
      <c r="H7" s="7"/>
    </row>
    <row r="8" spans="1:8" s="2" customFormat="1" ht="42.5" customHeight="1" thickBot="1" x14ac:dyDescent="0.4">
      <c r="B8" s="44" t="s">
        <v>808</v>
      </c>
      <c r="C8" s="102">
        <v>0</v>
      </c>
      <c r="D8" s="90" t="s">
        <v>809</v>
      </c>
      <c r="E8" s="7"/>
      <c r="F8" s="7"/>
      <c r="G8" s="7"/>
      <c r="H8" s="7"/>
    </row>
    <row r="9" spans="1:8" s="2" customFormat="1" ht="36" customHeight="1" thickBot="1" x14ac:dyDescent="0.4">
      <c r="B9" s="44" t="s">
        <v>811</v>
      </c>
      <c r="C9" s="102" t="s">
        <v>814</v>
      </c>
      <c r="D9" s="90" t="s">
        <v>812</v>
      </c>
      <c r="E9" s="7"/>
      <c r="F9" s="7"/>
      <c r="G9" s="7"/>
      <c r="H9" s="7"/>
    </row>
    <row r="10" spans="1:8" s="2" customFormat="1" x14ac:dyDescent="0.35">
      <c r="B10" s="4"/>
      <c r="C10" s="4"/>
      <c r="D10" s="4"/>
      <c r="E10" s="7"/>
      <c r="F10" s="7"/>
      <c r="G10" s="7"/>
      <c r="H10" s="7"/>
    </row>
    <row r="11" spans="1:8" s="2" customFormat="1" x14ac:dyDescent="0.35">
      <c r="B11" s="4"/>
      <c r="C11" s="4"/>
      <c r="D11" s="4"/>
      <c r="E11" s="7"/>
      <c r="F11" s="7"/>
      <c r="G11" s="7"/>
      <c r="H11" s="7"/>
    </row>
    <row r="12" spans="1:8" s="22" customFormat="1" ht="15" thickBot="1" x14ac:dyDescent="0.4">
      <c r="B12" s="23"/>
      <c r="C12" s="23"/>
      <c r="D12" s="23"/>
    </row>
    <row r="13" spans="1:8" ht="29" customHeight="1" x14ac:dyDescent="0.35">
      <c r="B13" s="29" t="s">
        <v>669</v>
      </c>
    </row>
    <row r="14" spans="1:8" ht="16.5" customHeight="1" x14ac:dyDescent="0.35">
      <c r="A14" s="93"/>
    </row>
    <row r="15" spans="1:8" ht="14.5" customHeight="1" x14ac:dyDescent="0.35">
      <c r="A15" s="93"/>
      <c r="B15" s="28" t="s">
        <v>668</v>
      </c>
    </row>
    <row r="16" spans="1:8" ht="31" x14ac:dyDescent="0.35">
      <c r="B16" s="98" t="s">
        <v>666</v>
      </c>
      <c r="C16" s="99" t="s">
        <v>667</v>
      </c>
      <c r="D16" s="99" t="s">
        <v>644</v>
      </c>
    </row>
    <row r="17" spans="2:4" ht="31" x14ac:dyDescent="0.35">
      <c r="B17" s="94" t="s">
        <v>621</v>
      </c>
      <c r="C17" s="94" t="s">
        <v>655</v>
      </c>
      <c r="D17" s="95" t="s">
        <v>654</v>
      </c>
    </row>
    <row r="18" spans="2:4" ht="31" x14ac:dyDescent="0.35">
      <c r="B18" s="94" t="s">
        <v>622</v>
      </c>
      <c r="C18" s="96" t="s">
        <v>656</v>
      </c>
      <c r="D18" s="95" t="s">
        <v>658</v>
      </c>
    </row>
    <row r="19" spans="2:4" ht="31" x14ac:dyDescent="0.35">
      <c r="B19" s="94" t="s">
        <v>623</v>
      </c>
      <c r="C19" s="94" t="s">
        <v>657</v>
      </c>
      <c r="D19" s="95" t="s">
        <v>659</v>
      </c>
    </row>
    <row r="20" spans="2:4" ht="31" x14ac:dyDescent="0.35">
      <c r="B20" s="94" t="s">
        <v>624</v>
      </c>
      <c r="C20" s="94" t="s">
        <v>660</v>
      </c>
      <c r="D20" s="95" t="s">
        <v>664</v>
      </c>
    </row>
    <row r="21" spans="2:4" ht="31" x14ac:dyDescent="0.35">
      <c r="B21" s="94" t="s">
        <v>625</v>
      </c>
      <c r="C21" s="95" t="s">
        <v>661</v>
      </c>
      <c r="D21" s="95" t="s">
        <v>665</v>
      </c>
    </row>
    <row r="22" spans="2:4" ht="31" x14ac:dyDescent="0.35">
      <c r="B22" s="94" t="s">
        <v>626</v>
      </c>
      <c r="C22" s="95" t="s">
        <v>662</v>
      </c>
      <c r="D22" s="95" t="s">
        <v>671</v>
      </c>
    </row>
    <row r="23" spans="2:4" ht="31" x14ac:dyDescent="0.35">
      <c r="B23" s="94" t="s">
        <v>627</v>
      </c>
      <c r="C23" s="95" t="s">
        <v>663</v>
      </c>
      <c r="D23" s="95" t="s">
        <v>672</v>
      </c>
    </row>
    <row r="25" spans="2:4" ht="15.5" customHeight="1" x14ac:dyDescent="0.35">
      <c r="B25" s="28" t="s">
        <v>670</v>
      </c>
    </row>
    <row r="26" spans="2:4" ht="15.5" x14ac:dyDescent="0.35">
      <c r="B26" s="100" t="s">
        <v>804</v>
      </c>
    </row>
    <row r="27" spans="2:4" x14ac:dyDescent="0.35">
      <c r="B27" s="97" t="s">
        <v>6</v>
      </c>
    </row>
    <row r="28" spans="2:4" x14ac:dyDescent="0.35">
      <c r="B28" s="97" t="s">
        <v>7</v>
      </c>
    </row>
    <row r="29" spans="2:4" x14ac:dyDescent="0.35">
      <c r="B29" s="97" t="s">
        <v>8</v>
      </c>
    </row>
    <row r="30" spans="2:4" x14ac:dyDescent="0.35">
      <c r="B30" s="97" t="s">
        <v>9</v>
      </c>
    </row>
    <row r="31" spans="2:4" x14ac:dyDescent="0.35">
      <c r="B31" s="97" t="s">
        <v>10</v>
      </c>
    </row>
    <row r="32" spans="2:4" x14ac:dyDescent="0.35">
      <c r="B32" s="97" t="s">
        <v>11</v>
      </c>
    </row>
    <row r="33" spans="2:2" x14ac:dyDescent="0.35">
      <c r="B33" s="97" t="s">
        <v>12</v>
      </c>
    </row>
    <row r="34" spans="2:2" x14ac:dyDescent="0.35">
      <c r="B34" s="97" t="s">
        <v>13</v>
      </c>
    </row>
    <row r="35" spans="2:2" x14ac:dyDescent="0.35">
      <c r="B35" s="97" t="s">
        <v>14</v>
      </c>
    </row>
    <row r="36" spans="2:2" x14ac:dyDescent="0.35">
      <c r="B36" s="97" t="s">
        <v>15</v>
      </c>
    </row>
    <row r="37" spans="2:2" x14ac:dyDescent="0.35">
      <c r="B37" s="97" t="s">
        <v>16</v>
      </c>
    </row>
    <row r="38" spans="2:2" x14ac:dyDescent="0.35">
      <c r="B38" s="97" t="s">
        <v>7</v>
      </c>
    </row>
    <row r="39" spans="2:2" x14ac:dyDescent="0.35">
      <c r="B39" s="97" t="s">
        <v>17</v>
      </c>
    </row>
    <row r="40" spans="2:2" x14ac:dyDescent="0.35">
      <c r="B40" s="97" t="s">
        <v>18</v>
      </c>
    </row>
    <row r="41" spans="2:2" x14ac:dyDescent="0.35">
      <c r="B41" s="97" t="s">
        <v>19</v>
      </c>
    </row>
    <row r="42" spans="2:2" x14ac:dyDescent="0.35">
      <c r="B42" s="97" t="s">
        <v>20</v>
      </c>
    </row>
    <row r="43" spans="2:2" x14ac:dyDescent="0.35">
      <c r="B43" s="97" t="s">
        <v>21</v>
      </c>
    </row>
    <row r="44" spans="2:2" x14ac:dyDescent="0.35">
      <c r="B44" s="97" t="s">
        <v>22</v>
      </c>
    </row>
    <row r="45" spans="2:2" x14ac:dyDescent="0.35">
      <c r="B45" s="97" t="s">
        <v>23</v>
      </c>
    </row>
    <row r="46" spans="2:2" x14ac:dyDescent="0.35">
      <c r="B46" s="97" t="s">
        <v>24</v>
      </c>
    </row>
    <row r="47" spans="2:2" x14ac:dyDescent="0.35">
      <c r="B47" s="97" t="s">
        <v>25</v>
      </c>
    </row>
    <row r="48" spans="2:2" x14ac:dyDescent="0.35">
      <c r="B48" s="97" t="s">
        <v>26</v>
      </c>
    </row>
    <row r="49" spans="2:2" x14ac:dyDescent="0.35">
      <c r="B49" s="97" t="s">
        <v>13</v>
      </c>
    </row>
    <row r="50" spans="2:2" x14ac:dyDescent="0.35">
      <c r="B50" s="97" t="s">
        <v>27</v>
      </c>
    </row>
    <row r="51" spans="2:2" x14ac:dyDescent="0.35">
      <c r="B51" s="97" t="s">
        <v>28</v>
      </c>
    </row>
    <row r="52" spans="2:2" x14ac:dyDescent="0.35">
      <c r="B52" s="97" t="s">
        <v>29</v>
      </c>
    </row>
    <row r="53" spans="2:2" x14ac:dyDescent="0.35">
      <c r="B53" s="97" t="s">
        <v>30</v>
      </c>
    </row>
    <row r="54" spans="2:2" x14ac:dyDescent="0.35">
      <c r="B54" s="97" t="s">
        <v>31</v>
      </c>
    </row>
    <row r="55" spans="2:2" x14ac:dyDescent="0.35">
      <c r="B55" s="97" t="s">
        <v>32</v>
      </c>
    </row>
    <row r="56" spans="2:2" x14ac:dyDescent="0.35">
      <c r="B56" s="97" t="s">
        <v>33</v>
      </c>
    </row>
    <row r="57" spans="2:2" x14ac:dyDescent="0.35">
      <c r="B57" s="97" t="s">
        <v>34</v>
      </c>
    </row>
    <row r="58" spans="2:2" x14ac:dyDescent="0.35">
      <c r="B58" s="97" t="s">
        <v>35</v>
      </c>
    </row>
    <row r="59" spans="2:2" x14ac:dyDescent="0.35">
      <c r="B59" s="97" t="s">
        <v>36</v>
      </c>
    </row>
    <row r="60" spans="2:2" x14ac:dyDescent="0.35">
      <c r="B60" s="97" t="s">
        <v>37</v>
      </c>
    </row>
    <row r="61" spans="2:2" x14ac:dyDescent="0.35">
      <c r="B61" s="97" t="s">
        <v>38</v>
      </c>
    </row>
    <row r="62" spans="2:2" x14ac:dyDescent="0.35">
      <c r="B62" s="97" t="s">
        <v>39</v>
      </c>
    </row>
    <row r="63" spans="2:2" x14ac:dyDescent="0.35">
      <c r="B63" s="97" t="s">
        <v>40</v>
      </c>
    </row>
    <row r="64" spans="2:2" x14ac:dyDescent="0.35">
      <c r="B64" s="97" t="s">
        <v>41</v>
      </c>
    </row>
    <row r="65" spans="2:2" x14ac:dyDescent="0.35">
      <c r="B65" s="97" t="s">
        <v>42</v>
      </c>
    </row>
    <row r="66" spans="2:2" x14ac:dyDescent="0.35">
      <c r="B66" s="97" t="s">
        <v>43</v>
      </c>
    </row>
    <row r="67" spans="2:2" x14ac:dyDescent="0.35">
      <c r="B67" s="97" t="s">
        <v>44</v>
      </c>
    </row>
    <row r="68" spans="2:2" x14ac:dyDescent="0.35">
      <c r="B68" s="97" t="s">
        <v>45</v>
      </c>
    </row>
    <row r="69" spans="2:2" x14ac:dyDescent="0.35">
      <c r="B69" s="97" t="s">
        <v>46</v>
      </c>
    </row>
    <row r="70" spans="2:2" x14ac:dyDescent="0.35">
      <c r="B70" s="97" t="s">
        <v>47</v>
      </c>
    </row>
    <row r="71" spans="2:2" x14ac:dyDescent="0.35">
      <c r="B71" s="97" t="s">
        <v>48</v>
      </c>
    </row>
    <row r="72" spans="2:2" x14ac:dyDescent="0.35">
      <c r="B72" s="97" t="s">
        <v>49</v>
      </c>
    </row>
    <row r="73" spans="2:2" x14ac:dyDescent="0.35">
      <c r="B73" s="97" t="s">
        <v>50</v>
      </c>
    </row>
    <row r="74" spans="2:2" x14ac:dyDescent="0.35">
      <c r="B74" s="97" t="s">
        <v>51</v>
      </c>
    </row>
    <row r="75" spans="2:2" x14ac:dyDescent="0.35">
      <c r="B75" s="97" t="s">
        <v>52</v>
      </c>
    </row>
    <row r="76" spans="2:2" x14ac:dyDescent="0.35">
      <c r="B76" s="97" t="s">
        <v>53</v>
      </c>
    </row>
    <row r="77" spans="2:2" x14ac:dyDescent="0.35">
      <c r="B77" s="97" t="s">
        <v>54</v>
      </c>
    </row>
    <row r="78" spans="2:2" x14ac:dyDescent="0.35">
      <c r="B78" s="97" t="s">
        <v>55</v>
      </c>
    </row>
    <row r="79" spans="2:2" x14ac:dyDescent="0.35">
      <c r="B79" s="97" t="s">
        <v>56</v>
      </c>
    </row>
    <row r="80" spans="2:2" x14ac:dyDescent="0.35">
      <c r="B80" s="97" t="s">
        <v>57</v>
      </c>
    </row>
    <row r="81" spans="2:2" x14ac:dyDescent="0.35">
      <c r="B81" s="97" t="s">
        <v>58</v>
      </c>
    </row>
    <row r="82" spans="2:2" x14ac:dyDescent="0.35">
      <c r="B82" s="97" t="s">
        <v>59</v>
      </c>
    </row>
    <row r="83" spans="2:2" x14ac:dyDescent="0.35">
      <c r="B83" s="97" t="s">
        <v>60</v>
      </c>
    </row>
    <row r="84" spans="2:2" x14ac:dyDescent="0.35">
      <c r="B84" s="97" t="s">
        <v>61</v>
      </c>
    </row>
    <row r="85" spans="2:2" x14ac:dyDescent="0.35">
      <c r="B85" s="97" t="s">
        <v>62</v>
      </c>
    </row>
    <row r="86" spans="2:2" x14ac:dyDescent="0.35">
      <c r="B86" s="97" t="s">
        <v>63</v>
      </c>
    </row>
    <row r="87" spans="2:2" x14ac:dyDescent="0.35">
      <c r="B87" s="97" t="s">
        <v>64</v>
      </c>
    </row>
    <row r="88" spans="2:2" x14ac:dyDescent="0.35">
      <c r="B88" s="97" t="s">
        <v>65</v>
      </c>
    </row>
    <row r="89" spans="2:2" x14ac:dyDescent="0.35">
      <c r="B89" s="97" t="s">
        <v>66</v>
      </c>
    </row>
    <row r="90" spans="2:2" x14ac:dyDescent="0.35">
      <c r="B90" s="97" t="s">
        <v>67</v>
      </c>
    </row>
    <row r="91" spans="2:2" x14ac:dyDescent="0.35">
      <c r="B91" s="97" t="s">
        <v>68</v>
      </c>
    </row>
    <row r="92" spans="2:2" x14ac:dyDescent="0.35">
      <c r="B92" s="97" t="s">
        <v>69</v>
      </c>
    </row>
    <row r="93" spans="2:2" x14ac:dyDescent="0.35">
      <c r="B93" s="97" t="s">
        <v>70</v>
      </c>
    </row>
    <row r="94" spans="2:2" x14ac:dyDescent="0.35">
      <c r="B94" s="97" t="s">
        <v>71</v>
      </c>
    </row>
    <row r="95" spans="2:2" x14ac:dyDescent="0.35">
      <c r="B95" s="97" t="s">
        <v>72</v>
      </c>
    </row>
    <row r="96" spans="2:2" x14ac:dyDescent="0.35">
      <c r="B96" s="97" t="s">
        <v>73</v>
      </c>
    </row>
    <row r="97" spans="2:2" x14ac:dyDescent="0.35">
      <c r="B97" s="97" t="s">
        <v>74</v>
      </c>
    </row>
    <row r="98" spans="2:2" x14ac:dyDescent="0.35">
      <c r="B98" s="97" t="s">
        <v>75</v>
      </c>
    </row>
    <row r="99" spans="2:2" x14ac:dyDescent="0.35">
      <c r="B99" s="97" t="s">
        <v>76</v>
      </c>
    </row>
    <row r="100" spans="2:2" x14ac:dyDescent="0.35">
      <c r="B100" s="97" t="s">
        <v>77</v>
      </c>
    </row>
    <row r="101" spans="2:2" x14ac:dyDescent="0.35">
      <c r="B101" s="97" t="s">
        <v>78</v>
      </c>
    </row>
    <row r="102" spans="2:2" x14ac:dyDescent="0.35">
      <c r="B102" s="97" t="s">
        <v>79</v>
      </c>
    </row>
    <row r="103" spans="2:2" x14ac:dyDescent="0.35">
      <c r="B103" s="97" t="s">
        <v>80</v>
      </c>
    </row>
    <row r="104" spans="2:2" x14ac:dyDescent="0.35">
      <c r="B104" s="97" t="s">
        <v>81</v>
      </c>
    </row>
    <row r="105" spans="2:2" x14ac:dyDescent="0.35">
      <c r="B105" s="97" t="s">
        <v>82</v>
      </c>
    </row>
    <row r="106" spans="2:2" x14ac:dyDescent="0.35">
      <c r="B106" s="97" t="s">
        <v>83</v>
      </c>
    </row>
    <row r="107" spans="2:2" x14ac:dyDescent="0.35">
      <c r="B107" s="97" t="s">
        <v>84</v>
      </c>
    </row>
    <row r="108" spans="2:2" x14ac:dyDescent="0.35">
      <c r="B108" s="97" t="s">
        <v>85</v>
      </c>
    </row>
    <row r="109" spans="2:2" x14ac:dyDescent="0.35">
      <c r="B109" s="97" t="s">
        <v>86</v>
      </c>
    </row>
    <row r="110" spans="2:2" x14ac:dyDescent="0.35">
      <c r="B110" s="97" t="s">
        <v>87</v>
      </c>
    </row>
    <row r="111" spans="2:2" x14ac:dyDescent="0.35">
      <c r="B111" s="97" t="s">
        <v>88</v>
      </c>
    </row>
    <row r="112" spans="2:2" x14ac:dyDescent="0.35">
      <c r="B112" s="97" t="s">
        <v>89</v>
      </c>
    </row>
    <row r="113" spans="2:2" x14ac:dyDescent="0.35">
      <c r="B113" s="97" t="s">
        <v>90</v>
      </c>
    </row>
    <row r="114" spans="2:2" x14ac:dyDescent="0.35">
      <c r="B114" s="97" t="s">
        <v>91</v>
      </c>
    </row>
    <row r="115" spans="2:2" x14ac:dyDescent="0.35">
      <c r="B115" s="97" t="s">
        <v>92</v>
      </c>
    </row>
    <row r="116" spans="2:2" x14ac:dyDescent="0.35">
      <c r="B116" s="97" t="s">
        <v>93</v>
      </c>
    </row>
    <row r="117" spans="2:2" x14ac:dyDescent="0.35">
      <c r="B117" s="97" t="s">
        <v>94</v>
      </c>
    </row>
    <row r="118" spans="2:2" x14ac:dyDescent="0.35">
      <c r="B118" s="97" t="s">
        <v>95</v>
      </c>
    </row>
    <row r="119" spans="2:2" x14ac:dyDescent="0.35">
      <c r="B119" s="97" t="s">
        <v>96</v>
      </c>
    </row>
    <row r="120" spans="2:2" x14ac:dyDescent="0.35">
      <c r="B120" s="97" t="s">
        <v>97</v>
      </c>
    </row>
    <row r="121" spans="2:2" x14ac:dyDescent="0.35">
      <c r="B121" s="97" t="s">
        <v>98</v>
      </c>
    </row>
    <row r="122" spans="2:2" x14ac:dyDescent="0.35">
      <c r="B122" s="97" t="s">
        <v>99</v>
      </c>
    </row>
    <row r="123" spans="2:2" x14ac:dyDescent="0.35">
      <c r="B123" s="97" t="s">
        <v>100</v>
      </c>
    </row>
    <row r="124" spans="2:2" x14ac:dyDescent="0.35">
      <c r="B124" s="97" t="s">
        <v>101</v>
      </c>
    </row>
    <row r="125" spans="2:2" x14ac:dyDescent="0.35">
      <c r="B125" s="97" t="s">
        <v>102</v>
      </c>
    </row>
    <row r="126" spans="2:2" x14ac:dyDescent="0.35">
      <c r="B126" s="97" t="s">
        <v>103</v>
      </c>
    </row>
    <row r="127" spans="2:2" x14ac:dyDescent="0.35">
      <c r="B127" s="97" t="s">
        <v>104</v>
      </c>
    </row>
    <row r="128" spans="2:2" x14ac:dyDescent="0.35">
      <c r="B128" s="97" t="s">
        <v>105</v>
      </c>
    </row>
    <row r="129" spans="2:2" x14ac:dyDescent="0.35">
      <c r="B129" s="97" t="s">
        <v>106</v>
      </c>
    </row>
    <row r="130" spans="2:2" x14ac:dyDescent="0.35">
      <c r="B130" s="97" t="s">
        <v>107</v>
      </c>
    </row>
    <row r="131" spans="2:2" x14ac:dyDescent="0.35">
      <c r="B131" s="97" t="s">
        <v>108</v>
      </c>
    </row>
    <row r="132" spans="2:2" x14ac:dyDescent="0.35">
      <c r="B132" s="97" t="s">
        <v>109</v>
      </c>
    </row>
    <row r="133" spans="2:2" x14ac:dyDescent="0.35">
      <c r="B133" s="97" t="s">
        <v>110</v>
      </c>
    </row>
    <row r="134" spans="2:2" x14ac:dyDescent="0.35">
      <c r="B134" s="97" t="s">
        <v>111</v>
      </c>
    </row>
    <row r="135" spans="2:2" x14ac:dyDescent="0.35">
      <c r="B135" s="97" t="s">
        <v>112</v>
      </c>
    </row>
    <row r="136" spans="2:2" x14ac:dyDescent="0.35">
      <c r="B136" s="97" t="s">
        <v>113</v>
      </c>
    </row>
    <row r="137" spans="2:2" x14ac:dyDescent="0.35">
      <c r="B137" s="97" t="s">
        <v>114</v>
      </c>
    </row>
    <row r="138" spans="2:2" x14ac:dyDescent="0.35">
      <c r="B138" s="97" t="s">
        <v>115</v>
      </c>
    </row>
    <row r="139" spans="2:2" x14ac:dyDescent="0.35">
      <c r="B139" s="97" t="s">
        <v>116</v>
      </c>
    </row>
    <row r="140" spans="2:2" x14ac:dyDescent="0.35">
      <c r="B140" s="97" t="s">
        <v>117</v>
      </c>
    </row>
    <row r="141" spans="2:2" x14ac:dyDescent="0.35">
      <c r="B141" s="97" t="s">
        <v>118</v>
      </c>
    </row>
    <row r="142" spans="2:2" x14ac:dyDescent="0.35">
      <c r="B142" s="97" t="s">
        <v>119</v>
      </c>
    </row>
    <row r="143" spans="2:2" x14ac:dyDescent="0.35">
      <c r="B143" s="97" t="s">
        <v>120</v>
      </c>
    </row>
    <row r="144" spans="2:2" x14ac:dyDescent="0.35">
      <c r="B144" s="97" t="s">
        <v>121</v>
      </c>
    </row>
    <row r="145" spans="2:2" x14ac:dyDescent="0.35">
      <c r="B145" s="97" t="s">
        <v>122</v>
      </c>
    </row>
    <row r="146" spans="2:2" x14ac:dyDescent="0.35">
      <c r="B146" s="97" t="s">
        <v>123</v>
      </c>
    </row>
    <row r="147" spans="2:2" x14ac:dyDescent="0.35">
      <c r="B147" s="97" t="s">
        <v>124</v>
      </c>
    </row>
    <row r="148" spans="2:2" x14ac:dyDescent="0.35">
      <c r="B148" s="97" t="s">
        <v>125</v>
      </c>
    </row>
    <row r="149" spans="2:2" x14ac:dyDescent="0.35">
      <c r="B149" s="97" t="s">
        <v>126</v>
      </c>
    </row>
    <row r="150" spans="2:2" x14ac:dyDescent="0.35">
      <c r="B150" s="97" t="s">
        <v>127</v>
      </c>
    </row>
    <row r="151" spans="2:2" x14ac:dyDescent="0.35">
      <c r="B151" s="97" t="s">
        <v>128</v>
      </c>
    </row>
    <row r="152" spans="2:2" x14ac:dyDescent="0.35">
      <c r="B152" s="97" t="s">
        <v>129</v>
      </c>
    </row>
    <row r="153" spans="2:2" x14ac:dyDescent="0.35">
      <c r="B153" s="97" t="s">
        <v>130</v>
      </c>
    </row>
    <row r="154" spans="2:2" x14ac:dyDescent="0.35">
      <c r="B154" s="97" t="s">
        <v>131</v>
      </c>
    </row>
    <row r="155" spans="2:2" x14ac:dyDescent="0.35">
      <c r="B155" s="97" t="s">
        <v>132</v>
      </c>
    </row>
    <row r="156" spans="2:2" x14ac:dyDescent="0.35">
      <c r="B156" s="97" t="s">
        <v>133</v>
      </c>
    </row>
    <row r="157" spans="2:2" x14ac:dyDescent="0.35">
      <c r="B157" s="97" t="s">
        <v>134</v>
      </c>
    </row>
    <row r="158" spans="2:2" x14ac:dyDescent="0.35">
      <c r="B158" s="97" t="s">
        <v>135</v>
      </c>
    </row>
    <row r="159" spans="2:2" x14ac:dyDescent="0.35">
      <c r="B159" s="97" t="s">
        <v>136</v>
      </c>
    </row>
    <row r="160" spans="2:2" x14ac:dyDescent="0.35">
      <c r="B160" s="97" t="s">
        <v>137</v>
      </c>
    </row>
    <row r="161" spans="2:2" x14ac:dyDescent="0.35">
      <c r="B161" s="97" t="s">
        <v>138</v>
      </c>
    </row>
    <row r="162" spans="2:2" x14ac:dyDescent="0.35">
      <c r="B162" s="97" t="s">
        <v>139</v>
      </c>
    </row>
    <row r="163" spans="2:2" x14ac:dyDescent="0.35">
      <c r="B163" s="97" t="s">
        <v>140</v>
      </c>
    </row>
    <row r="164" spans="2:2" x14ac:dyDescent="0.35">
      <c r="B164" s="97" t="s">
        <v>141</v>
      </c>
    </row>
    <row r="165" spans="2:2" x14ac:dyDescent="0.35">
      <c r="B165" s="97" t="s">
        <v>142</v>
      </c>
    </row>
    <row r="166" spans="2:2" x14ac:dyDescent="0.35">
      <c r="B166" s="97" t="s">
        <v>143</v>
      </c>
    </row>
    <row r="167" spans="2:2" x14ac:dyDescent="0.35">
      <c r="B167" s="97" t="s">
        <v>144</v>
      </c>
    </row>
    <row r="168" spans="2:2" x14ac:dyDescent="0.35">
      <c r="B168" s="97" t="s">
        <v>145</v>
      </c>
    </row>
    <row r="169" spans="2:2" x14ac:dyDescent="0.35">
      <c r="B169" s="97" t="s">
        <v>146</v>
      </c>
    </row>
    <row r="170" spans="2:2" x14ac:dyDescent="0.35">
      <c r="B170" s="97" t="s">
        <v>147</v>
      </c>
    </row>
    <row r="171" spans="2:2" x14ac:dyDescent="0.35">
      <c r="B171" s="97" t="s">
        <v>148</v>
      </c>
    </row>
    <row r="172" spans="2:2" x14ac:dyDescent="0.35">
      <c r="B172" s="97" t="s">
        <v>149</v>
      </c>
    </row>
    <row r="173" spans="2:2" x14ac:dyDescent="0.35">
      <c r="B173" s="97" t="s">
        <v>150</v>
      </c>
    </row>
    <row r="174" spans="2:2" x14ac:dyDescent="0.35">
      <c r="B174" s="97" t="s">
        <v>151</v>
      </c>
    </row>
    <row r="175" spans="2:2" x14ac:dyDescent="0.35">
      <c r="B175" s="97" t="s">
        <v>152</v>
      </c>
    </row>
    <row r="176" spans="2:2" x14ac:dyDescent="0.35">
      <c r="B176" s="97" t="s">
        <v>153</v>
      </c>
    </row>
    <row r="177" spans="2:2" x14ac:dyDescent="0.35">
      <c r="B177" s="97" t="s">
        <v>154</v>
      </c>
    </row>
    <row r="178" spans="2:2" x14ac:dyDescent="0.35">
      <c r="B178" s="97" t="s">
        <v>155</v>
      </c>
    </row>
    <row r="179" spans="2:2" x14ac:dyDescent="0.35">
      <c r="B179" s="97" t="s">
        <v>156</v>
      </c>
    </row>
    <row r="180" spans="2:2" x14ac:dyDescent="0.35">
      <c r="B180" s="97" t="s">
        <v>157</v>
      </c>
    </row>
    <row r="181" spans="2:2" x14ac:dyDescent="0.35">
      <c r="B181" s="97" t="s">
        <v>158</v>
      </c>
    </row>
    <row r="182" spans="2:2" x14ac:dyDescent="0.35">
      <c r="B182" s="97" t="s">
        <v>159</v>
      </c>
    </row>
    <row r="183" spans="2:2" x14ac:dyDescent="0.35">
      <c r="B183" s="97" t="s">
        <v>160</v>
      </c>
    </row>
    <row r="184" spans="2:2" x14ac:dyDescent="0.35">
      <c r="B184" s="97" t="s">
        <v>161</v>
      </c>
    </row>
    <row r="185" spans="2:2" x14ac:dyDescent="0.35">
      <c r="B185" s="97" t="s">
        <v>162</v>
      </c>
    </row>
    <row r="186" spans="2:2" x14ac:dyDescent="0.35">
      <c r="B186" s="97" t="s">
        <v>163</v>
      </c>
    </row>
    <row r="187" spans="2:2" x14ac:dyDescent="0.35">
      <c r="B187" s="97" t="s">
        <v>164</v>
      </c>
    </row>
    <row r="188" spans="2:2" x14ac:dyDescent="0.35">
      <c r="B188" s="97" t="s">
        <v>165</v>
      </c>
    </row>
    <row r="189" spans="2:2" x14ac:dyDescent="0.35">
      <c r="B189" s="97" t="s">
        <v>166</v>
      </c>
    </row>
    <row r="190" spans="2:2" x14ac:dyDescent="0.35">
      <c r="B190" s="97" t="s">
        <v>167</v>
      </c>
    </row>
    <row r="191" spans="2:2" x14ac:dyDescent="0.35">
      <c r="B191" s="97" t="s">
        <v>168</v>
      </c>
    </row>
    <row r="192" spans="2:2" x14ac:dyDescent="0.35">
      <c r="B192" s="97" t="s">
        <v>169</v>
      </c>
    </row>
    <row r="193" spans="2:2" x14ac:dyDescent="0.35">
      <c r="B193" s="97" t="s">
        <v>170</v>
      </c>
    </row>
    <row r="194" spans="2:2" x14ac:dyDescent="0.35">
      <c r="B194" s="97" t="s">
        <v>171</v>
      </c>
    </row>
    <row r="195" spans="2:2" x14ac:dyDescent="0.35">
      <c r="B195" s="97" t="s">
        <v>172</v>
      </c>
    </row>
    <row r="196" spans="2:2" x14ac:dyDescent="0.35">
      <c r="B196" s="97" t="s">
        <v>173</v>
      </c>
    </row>
    <row r="197" spans="2:2" x14ac:dyDescent="0.35">
      <c r="B197" s="97" t="s">
        <v>174</v>
      </c>
    </row>
    <row r="198" spans="2:2" x14ac:dyDescent="0.35">
      <c r="B198" s="97" t="s">
        <v>175</v>
      </c>
    </row>
    <row r="199" spans="2:2" x14ac:dyDescent="0.35">
      <c r="B199" s="97" t="s">
        <v>176</v>
      </c>
    </row>
    <row r="200" spans="2:2" x14ac:dyDescent="0.35">
      <c r="B200" s="97" t="s">
        <v>177</v>
      </c>
    </row>
    <row r="201" spans="2:2" x14ac:dyDescent="0.35">
      <c r="B201" s="97" t="s">
        <v>178</v>
      </c>
    </row>
    <row r="202" spans="2:2" x14ac:dyDescent="0.35">
      <c r="B202" s="97" t="s">
        <v>179</v>
      </c>
    </row>
    <row r="203" spans="2:2" x14ac:dyDescent="0.35">
      <c r="B203" s="97" t="s">
        <v>180</v>
      </c>
    </row>
    <row r="204" spans="2:2" x14ac:dyDescent="0.35">
      <c r="B204" s="97" t="s">
        <v>181</v>
      </c>
    </row>
    <row r="205" spans="2:2" x14ac:dyDescent="0.35">
      <c r="B205" s="97" t="s">
        <v>182</v>
      </c>
    </row>
    <row r="206" spans="2:2" x14ac:dyDescent="0.35">
      <c r="B206" s="97" t="s">
        <v>183</v>
      </c>
    </row>
    <row r="207" spans="2:2" x14ac:dyDescent="0.35">
      <c r="B207" s="97" t="s">
        <v>184</v>
      </c>
    </row>
    <row r="208" spans="2:2" x14ac:dyDescent="0.35">
      <c r="B208" s="97" t="s">
        <v>185</v>
      </c>
    </row>
    <row r="209" spans="2:2" x14ac:dyDescent="0.35">
      <c r="B209" s="97" t="s">
        <v>186</v>
      </c>
    </row>
    <row r="210" spans="2:2" x14ac:dyDescent="0.35">
      <c r="B210" s="97" t="s">
        <v>187</v>
      </c>
    </row>
    <row r="211" spans="2:2" x14ac:dyDescent="0.35">
      <c r="B211" s="97" t="s">
        <v>188</v>
      </c>
    </row>
    <row r="212" spans="2:2" x14ac:dyDescent="0.35">
      <c r="B212" s="97" t="s">
        <v>189</v>
      </c>
    </row>
    <row r="213" spans="2:2" x14ac:dyDescent="0.35">
      <c r="B213" s="97" t="s">
        <v>190</v>
      </c>
    </row>
    <row r="214" spans="2:2" x14ac:dyDescent="0.35">
      <c r="B214" s="97" t="s">
        <v>191</v>
      </c>
    </row>
    <row r="215" spans="2:2" x14ac:dyDescent="0.35">
      <c r="B215" s="97" t="s">
        <v>192</v>
      </c>
    </row>
    <row r="216" spans="2:2" x14ac:dyDescent="0.35">
      <c r="B216" s="97" t="s">
        <v>193</v>
      </c>
    </row>
    <row r="217" spans="2:2" x14ac:dyDescent="0.35">
      <c r="B217" s="97" t="s">
        <v>194</v>
      </c>
    </row>
    <row r="218" spans="2:2" x14ac:dyDescent="0.35">
      <c r="B218" s="97" t="s">
        <v>195</v>
      </c>
    </row>
    <row r="219" spans="2:2" x14ac:dyDescent="0.35">
      <c r="B219" s="97" t="s">
        <v>196</v>
      </c>
    </row>
    <row r="220" spans="2:2" x14ac:dyDescent="0.35">
      <c r="B220" s="97" t="s">
        <v>197</v>
      </c>
    </row>
    <row r="221" spans="2:2" x14ac:dyDescent="0.35">
      <c r="B221" s="97" t="s">
        <v>198</v>
      </c>
    </row>
    <row r="222" spans="2:2" x14ac:dyDescent="0.35">
      <c r="B222" s="97" t="s">
        <v>199</v>
      </c>
    </row>
    <row r="223" spans="2:2" x14ac:dyDescent="0.35">
      <c r="B223" s="97" t="s">
        <v>200</v>
      </c>
    </row>
    <row r="224" spans="2:2" x14ac:dyDescent="0.35">
      <c r="B224" s="97" t="s">
        <v>201</v>
      </c>
    </row>
    <row r="225" spans="2:2" x14ac:dyDescent="0.35">
      <c r="B225" s="97" t="s">
        <v>202</v>
      </c>
    </row>
    <row r="226" spans="2:2" x14ac:dyDescent="0.35">
      <c r="B226" s="97" t="s">
        <v>203</v>
      </c>
    </row>
    <row r="227" spans="2:2" x14ac:dyDescent="0.35">
      <c r="B227" s="97" t="s">
        <v>204</v>
      </c>
    </row>
    <row r="228" spans="2:2" x14ac:dyDescent="0.35">
      <c r="B228" s="97" t="s">
        <v>205</v>
      </c>
    </row>
    <row r="229" spans="2:2" x14ac:dyDescent="0.35">
      <c r="B229" s="97" t="s">
        <v>206</v>
      </c>
    </row>
    <row r="230" spans="2:2" x14ac:dyDescent="0.35">
      <c r="B230" s="97" t="s">
        <v>207</v>
      </c>
    </row>
    <row r="231" spans="2:2" x14ac:dyDescent="0.35">
      <c r="B231" s="97" t="s">
        <v>208</v>
      </c>
    </row>
    <row r="232" spans="2:2" x14ac:dyDescent="0.35">
      <c r="B232" s="97" t="s">
        <v>209</v>
      </c>
    </row>
    <row r="233" spans="2:2" x14ac:dyDescent="0.35">
      <c r="B233" s="97" t="s">
        <v>210</v>
      </c>
    </row>
    <row r="234" spans="2:2" x14ac:dyDescent="0.35">
      <c r="B234" s="97" t="s">
        <v>211</v>
      </c>
    </row>
    <row r="235" spans="2:2" x14ac:dyDescent="0.35">
      <c r="B235" s="97" t="s">
        <v>212</v>
      </c>
    </row>
    <row r="236" spans="2:2" x14ac:dyDescent="0.35">
      <c r="B236" s="97" t="s">
        <v>213</v>
      </c>
    </row>
    <row r="237" spans="2:2" x14ac:dyDescent="0.35">
      <c r="B237" s="97" t="s">
        <v>214</v>
      </c>
    </row>
    <row r="238" spans="2:2" x14ac:dyDescent="0.35">
      <c r="B238" s="97" t="s">
        <v>215</v>
      </c>
    </row>
    <row r="239" spans="2:2" x14ac:dyDescent="0.35">
      <c r="B239" s="97" t="s">
        <v>216</v>
      </c>
    </row>
    <row r="240" spans="2:2" x14ac:dyDescent="0.35">
      <c r="B240" s="97" t="s">
        <v>217</v>
      </c>
    </row>
    <row r="241" spans="2:2" x14ac:dyDescent="0.35">
      <c r="B241" s="97" t="s">
        <v>218</v>
      </c>
    </row>
    <row r="242" spans="2:2" x14ac:dyDescent="0.35">
      <c r="B242" s="97" t="s">
        <v>219</v>
      </c>
    </row>
    <row r="243" spans="2:2" x14ac:dyDescent="0.35">
      <c r="B243" s="97" t="s">
        <v>220</v>
      </c>
    </row>
    <row r="244" spans="2:2" x14ac:dyDescent="0.35">
      <c r="B244" s="97" t="s">
        <v>221</v>
      </c>
    </row>
    <row r="245" spans="2:2" x14ac:dyDescent="0.35">
      <c r="B245" s="97" t="s">
        <v>222</v>
      </c>
    </row>
    <row r="246" spans="2:2" x14ac:dyDescent="0.35">
      <c r="B246" s="97" t="s">
        <v>223</v>
      </c>
    </row>
    <row r="247" spans="2:2" x14ac:dyDescent="0.35">
      <c r="B247" s="97" t="s">
        <v>224</v>
      </c>
    </row>
    <row r="248" spans="2:2" x14ac:dyDescent="0.35">
      <c r="B248" s="97" t="s">
        <v>225</v>
      </c>
    </row>
    <row r="249" spans="2:2" x14ac:dyDescent="0.35">
      <c r="B249" s="97" t="s">
        <v>226</v>
      </c>
    </row>
    <row r="250" spans="2:2" x14ac:dyDescent="0.35">
      <c r="B250" s="97" t="s">
        <v>227</v>
      </c>
    </row>
    <row r="251" spans="2:2" x14ac:dyDescent="0.35">
      <c r="B251" s="97" t="s">
        <v>228</v>
      </c>
    </row>
    <row r="252" spans="2:2" x14ac:dyDescent="0.35">
      <c r="B252" s="97" t="s">
        <v>229</v>
      </c>
    </row>
    <row r="253" spans="2:2" x14ac:dyDescent="0.35">
      <c r="B253" s="97" t="s">
        <v>230</v>
      </c>
    </row>
    <row r="254" spans="2:2" x14ac:dyDescent="0.35">
      <c r="B254" s="97" t="s">
        <v>231</v>
      </c>
    </row>
    <row r="255" spans="2:2" x14ac:dyDescent="0.35">
      <c r="B255" s="97" t="s">
        <v>232</v>
      </c>
    </row>
    <row r="256" spans="2:2" x14ac:dyDescent="0.35">
      <c r="B256" s="97" t="s">
        <v>233</v>
      </c>
    </row>
    <row r="257" spans="2:2" x14ac:dyDescent="0.35">
      <c r="B257" s="97" t="s">
        <v>234</v>
      </c>
    </row>
    <row r="258" spans="2:2" x14ac:dyDescent="0.35">
      <c r="B258" s="97" t="s">
        <v>235</v>
      </c>
    </row>
    <row r="259" spans="2:2" x14ac:dyDescent="0.35">
      <c r="B259" s="97" t="s">
        <v>236</v>
      </c>
    </row>
    <row r="260" spans="2:2" x14ac:dyDescent="0.35">
      <c r="B260" s="97" t="s">
        <v>237</v>
      </c>
    </row>
    <row r="261" spans="2:2" x14ac:dyDescent="0.35">
      <c r="B261" s="97" t="s">
        <v>238</v>
      </c>
    </row>
    <row r="262" spans="2:2" x14ac:dyDescent="0.35">
      <c r="B262" s="97" t="s">
        <v>239</v>
      </c>
    </row>
    <row r="263" spans="2:2" x14ac:dyDescent="0.35">
      <c r="B263" s="97" t="s">
        <v>240</v>
      </c>
    </row>
    <row r="264" spans="2:2" x14ac:dyDescent="0.35">
      <c r="B264" s="97" t="s">
        <v>241</v>
      </c>
    </row>
    <row r="265" spans="2:2" x14ac:dyDescent="0.35">
      <c r="B265" s="97" t="s">
        <v>242</v>
      </c>
    </row>
    <row r="266" spans="2:2" x14ac:dyDescent="0.35">
      <c r="B266" s="97" t="s">
        <v>243</v>
      </c>
    </row>
    <row r="267" spans="2:2" x14ac:dyDescent="0.35">
      <c r="B267" s="97" t="s">
        <v>244</v>
      </c>
    </row>
    <row r="268" spans="2:2" x14ac:dyDescent="0.35">
      <c r="B268" s="97" t="s">
        <v>245</v>
      </c>
    </row>
    <row r="269" spans="2:2" x14ac:dyDescent="0.35">
      <c r="B269" s="97" t="s">
        <v>246</v>
      </c>
    </row>
    <row r="270" spans="2:2" x14ac:dyDescent="0.35">
      <c r="B270" s="97" t="s">
        <v>247</v>
      </c>
    </row>
    <row r="271" spans="2:2" x14ac:dyDescent="0.35">
      <c r="B271" s="97" t="s">
        <v>248</v>
      </c>
    </row>
    <row r="272" spans="2:2" x14ac:dyDescent="0.35">
      <c r="B272" s="97" t="s">
        <v>249</v>
      </c>
    </row>
    <row r="273" spans="2:2" x14ac:dyDescent="0.35">
      <c r="B273" s="97" t="s">
        <v>250</v>
      </c>
    </row>
    <row r="274" spans="2:2" x14ac:dyDescent="0.35">
      <c r="B274" s="97" t="s">
        <v>251</v>
      </c>
    </row>
    <row r="275" spans="2:2" x14ac:dyDescent="0.35">
      <c r="B275" s="97" t="s">
        <v>252</v>
      </c>
    </row>
    <row r="276" spans="2:2" x14ac:dyDescent="0.35">
      <c r="B276" s="97" t="s">
        <v>253</v>
      </c>
    </row>
    <row r="277" spans="2:2" x14ac:dyDescent="0.35">
      <c r="B277" s="97" t="s">
        <v>254</v>
      </c>
    </row>
    <row r="278" spans="2:2" x14ac:dyDescent="0.35">
      <c r="B278" s="97" t="s">
        <v>255</v>
      </c>
    </row>
    <row r="279" spans="2:2" x14ac:dyDescent="0.35">
      <c r="B279" s="97" t="s">
        <v>256</v>
      </c>
    </row>
    <row r="280" spans="2:2" x14ac:dyDescent="0.35">
      <c r="B280" s="97" t="s">
        <v>257</v>
      </c>
    </row>
    <row r="281" spans="2:2" x14ac:dyDescent="0.35">
      <c r="B281" s="97" t="s">
        <v>258</v>
      </c>
    </row>
    <row r="282" spans="2:2" x14ac:dyDescent="0.35">
      <c r="B282" s="97" t="s">
        <v>259</v>
      </c>
    </row>
    <row r="283" spans="2:2" x14ac:dyDescent="0.35">
      <c r="B283" s="97" t="s">
        <v>260</v>
      </c>
    </row>
    <row r="284" spans="2:2" x14ac:dyDescent="0.35">
      <c r="B284" s="97" t="s">
        <v>261</v>
      </c>
    </row>
    <row r="285" spans="2:2" x14ac:dyDescent="0.35">
      <c r="B285" s="97" t="s">
        <v>262</v>
      </c>
    </row>
    <row r="286" spans="2:2" x14ac:dyDescent="0.35">
      <c r="B286" s="97" t="s">
        <v>263</v>
      </c>
    </row>
    <row r="287" spans="2:2" x14ac:dyDescent="0.35">
      <c r="B287" s="97" t="s">
        <v>264</v>
      </c>
    </row>
    <row r="288" spans="2:2" x14ac:dyDescent="0.35">
      <c r="B288" s="97" t="s">
        <v>265</v>
      </c>
    </row>
    <row r="289" spans="2:2" x14ac:dyDescent="0.35">
      <c r="B289" s="97" t="s">
        <v>266</v>
      </c>
    </row>
    <row r="290" spans="2:2" x14ac:dyDescent="0.35">
      <c r="B290" s="97" t="s">
        <v>267</v>
      </c>
    </row>
    <row r="291" spans="2:2" x14ac:dyDescent="0.35">
      <c r="B291" s="97" t="s">
        <v>268</v>
      </c>
    </row>
    <row r="292" spans="2:2" x14ac:dyDescent="0.35">
      <c r="B292" s="97" t="s">
        <v>269</v>
      </c>
    </row>
    <row r="293" spans="2:2" x14ac:dyDescent="0.35">
      <c r="B293" s="97" t="s">
        <v>270</v>
      </c>
    </row>
    <row r="294" spans="2:2" x14ac:dyDescent="0.35">
      <c r="B294" s="97" t="s">
        <v>271</v>
      </c>
    </row>
    <row r="295" spans="2:2" x14ac:dyDescent="0.35">
      <c r="B295" s="97" t="s">
        <v>272</v>
      </c>
    </row>
    <row r="296" spans="2:2" x14ac:dyDescent="0.35">
      <c r="B296" s="97" t="s">
        <v>273</v>
      </c>
    </row>
    <row r="297" spans="2:2" x14ac:dyDescent="0.35">
      <c r="B297" s="97" t="s">
        <v>274</v>
      </c>
    </row>
    <row r="298" spans="2:2" x14ac:dyDescent="0.35">
      <c r="B298" s="97" t="s">
        <v>275</v>
      </c>
    </row>
    <row r="299" spans="2:2" x14ac:dyDescent="0.35">
      <c r="B299" s="97" t="s">
        <v>276</v>
      </c>
    </row>
    <row r="300" spans="2:2" x14ac:dyDescent="0.35">
      <c r="B300" s="97" t="s">
        <v>277</v>
      </c>
    </row>
    <row r="301" spans="2:2" x14ac:dyDescent="0.35">
      <c r="B301" s="97" t="s">
        <v>278</v>
      </c>
    </row>
    <row r="302" spans="2:2" x14ac:dyDescent="0.35">
      <c r="B302" s="97" t="s">
        <v>279</v>
      </c>
    </row>
    <row r="303" spans="2:2" x14ac:dyDescent="0.35">
      <c r="B303" s="97" t="s">
        <v>280</v>
      </c>
    </row>
    <row r="304" spans="2:2" x14ac:dyDescent="0.35">
      <c r="B304" s="97" t="s">
        <v>281</v>
      </c>
    </row>
    <row r="305" spans="2:2" x14ac:dyDescent="0.35">
      <c r="B305" s="97" t="s">
        <v>282</v>
      </c>
    </row>
    <row r="306" spans="2:2" x14ac:dyDescent="0.35">
      <c r="B306" s="97" t="s">
        <v>283</v>
      </c>
    </row>
    <row r="307" spans="2:2" x14ac:dyDescent="0.35">
      <c r="B307" s="97" t="s">
        <v>284</v>
      </c>
    </row>
    <row r="308" spans="2:2" x14ac:dyDescent="0.35">
      <c r="B308" s="97" t="s">
        <v>285</v>
      </c>
    </row>
    <row r="309" spans="2:2" x14ac:dyDescent="0.35">
      <c r="B309" s="97" t="s">
        <v>286</v>
      </c>
    </row>
    <row r="310" spans="2:2" x14ac:dyDescent="0.35">
      <c r="B310" s="97" t="s">
        <v>287</v>
      </c>
    </row>
    <row r="311" spans="2:2" x14ac:dyDescent="0.35">
      <c r="B311" s="97" t="s">
        <v>288</v>
      </c>
    </row>
    <row r="312" spans="2:2" x14ac:dyDescent="0.35">
      <c r="B312" s="97" t="s">
        <v>289</v>
      </c>
    </row>
    <row r="313" spans="2:2" x14ac:dyDescent="0.35">
      <c r="B313" s="97" t="s">
        <v>290</v>
      </c>
    </row>
    <row r="314" spans="2:2" x14ac:dyDescent="0.35">
      <c r="B314" s="97" t="s">
        <v>291</v>
      </c>
    </row>
    <row r="315" spans="2:2" x14ac:dyDescent="0.35">
      <c r="B315" s="97" t="s">
        <v>292</v>
      </c>
    </row>
    <row r="316" spans="2:2" x14ac:dyDescent="0.35">
      <c r="B316" s="97" t="s">
        <v>293</v>
      </c>
    </row>
    <row r="317" spans="2:2" x14ac:dyDescent="0.35">
      <c r="B317" s="97" t="s">
        <v>294</v>
      </c>
    </row>
    <row r="318" spans="2:2" x14ac:dyDescent="0.35">
      <c r="B318" s="97" t="s">
        <v>295</v>
      </c>
    </row>
    <row r="319" spans="2:2" x14ac:dyDescent="0.35">
      <c r="B319" s="97" t="s">
        <v>296</v>
      </c>
    </row>
    <row r="320" spans="2:2" x14ac:dyDescent="0.35">
      <c r="B320" s="97" t="s">
        <v>297</v>
      </c>
    </row>
    <row r="321" spans="2:2" x14ac:dyDescent="0.35">
      <c r="B321" s="97" t="s">
        <v>298</v>
      </c>
    </row>
    <row r="322" spans="2:2" x14ac:dyDescent="0.35">
      <c r="B322" s="97" t="s">
        <v>299</v>
      </c>
    </row>
    <row r="323" spans="2:2" x14ac:dyDescent="0.35">
      <c r="B323" s="97" t="s">
        <v>300</v>
      </c>
    </row>
    <row r="324" spans="2:2" x14ac:dyDescent="0.35">
      <c r="B324" s="97" t="s">
        <v>301</v>
      </c>
    </row>
    <row r="325" spans="2:2" x14ac:dyDescent="0.35">
      <c r="B325" s="97" t="s">
        <v>302</v>
      </c>
    </row>
    <row r="326" spans="2:2" x14ac:dyDescent="0.35">
      <c r="B326" s="97" t="s">
        <v>303</v>
      </c>
    </row>
    <row r="327" spans="2:2" x14ac:dyDescent="0.35">
      <c r="B327" s="97" t="s">
        <v>304</v>
      </c>
    </row>
    <row r="328" spans="2:2" x14ac:dyDescent="0.35">
      <c r="B328" s="97" t="s">
        <v>305</v>
      </c>
    </row>
    <row r="329" spans="2:2" x14ac:dyDescent="0.35">
      <c r="B329" s="97" t="s">
        <v>306</v>
      </c>
    </row>
    <row r="330" spans="2:2" x14ac:dyDescent="0.35">
      <c r="B330" s="97" t="s">
        <v>307</v>
      </c>
    </row>
    <row r="331" spans="2:2" x14ac:dyDescent="0.35">
      <c r="B331" s="97" t="s">
        <v>308</v>
      </c>
    </row>
    <row r="332" spans="2:2" x14ac:dyDescent="0.35">
      <c r="B332" s="97" t="s">
        <v>309</v>
      </c>
    </row>
    <row r="333" spans="2:2" x14ac:dyDescent="0.35">
      <c r="B333" s="97" t="s">
        <v>310</v>
      </c>
    </row>
    <row r="334" spans="2:2" x14ac:dyDescent="0.35">
      <c r="B334" s="97" t="s">
        <v>311</v>
      </c>
    </row>
    <row r="335" spans="2:2" x14ac:dyDescent="0.35">
      <c r="B335" s="97" t="s">
        <v>312</v>
      </c>
    </row>
    <row r="336" spans="2:2" x14ac:dyDescent="0.35">
      <c r="B336" s="97" t="s">
        <v>313</v>
      </c>
    </row>
    <row r="337" spans="2:2" x14ac:dyDescent="0.35">
      <c r="B337" s="97" t="s">
        <v>314</v>
      </c>
    </row>
    <row r="338" spans="2:2" x14ac:dyDescent="0.35">
      <c r="B338" s="97" t="s">
        <v>315</v>
      </c>
    </row>
    <row r="339" spans="2:2" x14ac:dyDescent="0.35">
      <c r="B339" s="97" t="s">
        <v>316</v>
      </c>
    </row>
    <row r="340" spans="2:2" x14ac:dyDescent="0.35">
      <c r="B340" s="97" t="s">
        <v>317</v>
      </c>
    </row>
    <row r="341" spans="2:2" x14ac:dyDescent="0.35">
      <c r="B341" s="97" t="s">
        <v>318</v>
      </c>
    </row>
    <row r="342" spans="2:2" x14ac:dyDescent="0.35">
      <c r="B342" s="97" t="s">
        <v>319</v>
      </c>
    </row>
    <row r="343" spans="2:2" x14ac:dyDescent="0.35">
      <c r="B343" s="97" t="s">
        <v>320</v>
      </c>
    </row>
    <row r="344" spans="2:2" x14ac:dyDescent="0.35">
      <c r="B344" s="97" t="s">
        <v>321</v>
      </c>
    </row>
    <row r="345" spans="2:2" x14ac:dyDescent="0.35">
      <c r="B345" s="97" t="s">
        <v>322</v>
      </c>
    </row>
    <row r="346" spans="2:2" x14ac:dyDescent="0.35">
      <c r="B346" s="97" t="s">
        <v>323</v>
      </c>
    </row>
    <row r="347" spans="2:2" x14ac:dyDescent="0.35">
      <c r="B347" s="97" t="s">
        <v>324</v>
      </c>
    </row>
    <row r="348" spans="2:2" x14ac:dyDescent="0.35">
      <c r="B348" s="97" t="s">
        <v>325</v>
      </c>
    </row>
    <row r="349" spans="2:2" x14ac:dyDescent="0.35">
      <c r="B349" s="97" t="s">
        <v>326</v>
      </c>
    </row>
    <row r="350" spans="2:2" x14ac:dyDescent="0.35">
      <c r="B350" s="97" t="s">
        <v>327</v>
      </c>
    </row>
    <row r="351" spans="2:2" x14ac:dyDescent="0.35">
      <c r="B351" s="97" t="s">
        <v>328</v>
      </c>
    </row>
    <row r="352" spans="2:2" x14ac:dyDescent="0.35">
      <c r="B352" s="97" t="s">
        <v>329</v>
      </c>
    </row>
    <row r="353" spans="2:2" x14ac:dyDescent="0.35">
      <c r="B353" s="97" t="s">
        <v>330</v>
      </c>
    </row>
    <row r="354" spans="2:2" x14ac:dyDescent="0.35">
      <c r="B354" s="97" t="s">
        <v>331</v>
      </c>
    </row>
    <row r="355" spans="2:2" x14ac:dyDescent="0.35">
      <c r="B355" s="97" t="s">
        <v>332</v>
      </c>
    </row>
    <row r="356" spans="2:2" x14ac:dyDescent="0.35">
      <c r="B356" s="97" t="s">
        <v>333</v>
      </c>
    </row>
    <row r="357" spans="2:2" x14ac:dyDescent="0.35">
      <c r="B357" s="97" t="s">
        <v>334</v>
      </c>
    </row>
    <row r="358" spans="2:2" x14ac:dyDescent="0.35">
      <c r="B358" s="97" t="s">
        <v>335</v>
      </c>
    </row>
    <row r="359" spans="2:2" x14ac:dyDescent="0.35">
      <c r="B359" s="97" t="s">
        <v>336</v>
      </c>
    </row>
    <row r="360" spans="2:2" x14ac:dyDescent="0.35">
      <c r="B360" s="97" t="s">
        <v>337</v>
      </c>
    </row>
    <row r="361" spans="2:2" x14ac:dyDescent="0.35">
      <c r="B361" s="97" t="s">
        <v>338</v>
      </c>
    </row>
    <row r="362" spans="2:2" x14ac:dyDescent="0.35">
      <c r="B362" s="97" t="s">
        <v>339</v>
      </c>
    </row>
    <row r="363" spans="2:2" x14ac:dyDescent="0.35">
      <c r="B363" s="97" t="s">
        <v>340</v>
      </c>
    </row>
    <row r="364" spans="2:2" x14ac:dyDescent="0.35">
      <c r="B364" s="97" t="s">
        <v>341</v>
      </c>
    </row>
    <row r="365" spans="2:2" x14ac:dyDescent="0.35">
      <c r="B365" s="97" t="s">
        <v>342</v>
      </c>
    </row>
    <row r="366" spans="2:2" x14ac:dyDescent="0.35">
      <c r="B366" s="97" t="s">
        <v>343</v>
      </c>
    </row>
    <row r="367" spans="2:2" x14ac:dyDescent="0.35">
      <c r="B367" s="97" t="s">
        <v>344</v>
      </c>
    </row>
    <row r="368" spans="2:2" x14ac:dyDescent="0.35">
      <c r="B368" s="97" t="s">
        <v>345</v>
      </c>
    </row>
    <row r="369" spans="2:2" x14ac:dyDescent="0.35">
      <c r="B369" s="97" t="s">
        <v>346</v>
      </c>
    </row>
    <row r="370" spans="2:2" x14ac:dyDescent="0.35">
      <c r="B370" s="97" t="s">
        <v>347</v>
      </c>
    </row>
    <row r="371" spans="2:2" x14ac:dyDescent="0.35">
      <c r="B371" s="97" t="s">
        <v>348</v>
      </c>
    </row>
    <row r="372" spans="2:2" x14ac:dyDescent="0.35">
      <c r="B372" s="97" t="s">
        <v>349</v>
      </c>
    </row>
    <row r="373" spans="2:2" x14ac:dyDescent="0.35">
      <c r="B373" s="97" t="s">
        <v>350</v>
      </c>
    </row>
    <row r="374" spans="2:2" x14ac:dyDescent="0.35">
      <c r="B374" s="97" t="s">
        <v>351</v>
      </c>
    </row>
    <row r="375" spans="2:2" x14ac:dyDescent="0.35">
      <c r="B375" s="97" t="s">
        <v>352</v>
      </c>
    </row>
    <row r="376" spans="2:2" x14ac:dyDescent="0.35">
      <c r="B376" s="97" t="s">
        <v>353</v>
      </c>
    </row>
    <row r="377" spans="2:2" x14ac:dyDescent="0.35">
      <c r="B377" s="97" t="s">
        <v>354</v>
      </c>
    </row>
    <row r="378" spans="2:2" x14ac:dyDescent="0.35">
      <c r="B378" s="97" t="s">
        <v>355</v>
      </c>
    </row>
    <row r="379" spans="2:2" x14ac:dyDescent="0.35">
      <c r="B379" s="97" t="s">
        <v>356</v>
      </c>
    </row>
    <row r="380" spans="2:2" x14ac:dyDescent="0.35">
      <c r="B380" s="97" t="s">
        <v>357</v>
      </c>
    </row>
    <row r="381" spans="2:2" x14ac:dyDescent="0.35">
      <c r="B381" s="97" t="s">
        <v>358</v>
      </c>
    </row>
    <row r="382" spans="2:2" x14ac:dyDescent="0.35">
      <c r="B382" s="97" t="s">
        <v>359</v>
      </c>
    </row>
    <row r="383" spans="2:2" x14ac:dyDescent="0.35">
      <c r="B383" s="97" t="s">
        <v>360</v>
      </c>
    </row>
    <row r="384" spans="2:2" x14ac:dyDescent="0.35">
      <c r="B384" s="97" t="s">
        <v>361</v>
      </c>
    </row>
    <row r="385" spans="2:2" x14ac:dyDescent="0.35">
      <c r="B385" s="97" t="s">
        <v>362</v>
      </c>
    </row>
    <row r="386" spans="2:2" x14ac:dyDescent="0.35">
      <c r="B386" s="97" t="s">
        <v>363</v>
      </c>
    </row>
    <row r="387" spans="2:2" x14ac:dyDescent="0.35">
      <c r="B387" s="97" t="s">
        <v>364</v>
      </c>
    </row>
    <row r="388" spans="2:2" x14ac:dyDescent="0.35">
      <c r="B388" s="97" t="s">
        <v>365</v>
      </c>
    </row>
    <row r="389" spans="2:2" x14ac:dyDescent="0.35">
      <c r="B389" s="97" t="s">
        <v>366</v>
      </c>
    </row>
    <row r="390" spans="2:2" x14ac:dyDescent="0.35">
      <c r="B390" s="97" t="s">
        <v>367</v>
      </c>
    </row>
    <row r="391" spans="2:2" x14ac:dyDescent="0.35">
      <c r="B391" s="97" t="s">
        <v>368</v>
      </c>
    </row>
    <row r="392" spans="2:2" x14ac:dyDescent="0.35">
      <c r="B392" s="97" t="s">
        <v>369</v>
      </c>
    </row>
    <row r="393" spans="2:2" x14ac:dyDescent="0.35">
      <c r="B393" s="97" t="s">
        <v>370</v>
      </c>
    </row>
    <row r="394" spans="2:2" x14ac:dyDescent="0.35">
      <c r="B394" s="97" t="s">
        <v>371</v>
      </c>
    </row>
    <row r="395" spans="2:2" x14ac:dyDescent="0.35">
      <c r="B395" s="97" t="s">
        <v>372</v>
      </c>
    </row>
    <row r="396" spans="2:2" x14ac:dyDescent="0.35">
      <c r="B396" s="97" t="s">
        <v>373</v>
      </c>
    </row>
    <row r="397" spans="2:2" x14ac:dyDescent="0.35">
      <c r="B397" s="97" t="s">
        <v>374</v>
      </c>
    </row>
    <row r="398" spans="2:2" x14ac:dyDescent="0.35">
      <c r="B398" s="97" t="s">
        <v>375</v>
      </c>
    </row>
    <row r="399" spans="2:2" x14ac:dyDescent="0.35">
      <c r="B399" s="97" t="s">
        <v>376</v>
      </c>
    </row>
    <row r="400" spans="2:2" x14ac:dyDescent="0.35">
      <c r="B400" s="97" t="s">
        <v>377</v>
      </c>
    </row>
    <row r="401" spans="2:2" x14ac:dyDescent="0.35">
      <c r="B401" s="97" t="s">
        <v>378</v>
      </c>
    </row>
    <row r="402" spans="2:2" x14ac:dyDescent="0.35">
      <c r="B402" s="97" t="s">
        <v>379</v>
      </c>
    </row>
    <row r="403" spans="2:2" x14ac:dyDescent="0.35">
      <c r="B403" s="97" t="s">
        <v>380</v>
      </c>
    </row>
    <row r="404" spans="2:2" x14ac:dyDescent="0.35">
      <c r="B404" s="97" t="s">
        <v>381</v>
      </c>
    </row>
    <row r="405" spans="2:2" x14ac:dyDescent="0.35">
      <c r="B405" s="97" t="s">
        <v>382</v>
      </c>
    </row>
    <row r="406" spans="2:2" x14ac:dyDescent="0.35">
      <c r="B406" s="97" t="s">
        <v>383</v>
      </c>
    </row>
    <row r="407" spans="2:2" x14ac:dyDescent="0.35">
      <c r="B407" s="97" t="s">
        <v>384</v>
      </c>
    </row>
    <row r="408" spans="2:2" x14ac:dyDescent="0.35">
      <c r="B408" s="97" t="s">
        <v>385</v>
      </c>
    </row>
    <row r="409" spans="2:2" x14ac:dyDescent="0.35">
      <c r="B409" s="97" t="s">
        <v>386</v>
      </c>
    </row>
    <row r="410" spans="2:2" x14ac:dyDescent="0.35">
      <c r="B410" s="97" t="s">
        <v>387</v>
      </c>
    </row>
    <row r="411" spans="2:2" x14ac:dyDescent="0.35">
      <c r="B411" s="97" t="s">
        <v>388</v>
      </c>
    </row>
    <row r="412" spans="2:2" x14ac:dyDescent="0.35">
      <c r="B412" s="97" t="s">
        <v>389</v>
      </c>
    </row>
    <row r="413" spans="2:2" x14ac:dyDescent="0.35">
      <c r="B413" s="97" t="s">
        <v>390</v>
      </c>
    </row>
    <row r="414" spans="2:2" x14ac:dyDescent="0.35">
      <c r="B414" s="97" t="s">
        <v>391</v>
      </c>
    </row>
    <row r="415" spans="2:2" x14ac:dyDescent="0.35">
      <c r="B415" s="97" t="s">
        <v>392</v>
      </c>
    </row>
    <row r="416" spans="2:2" x14ac:dyDescent="0.35">
      <c r="B416" s="97" t="s">
        <v>393</v>
      </c>
    </row>
    <row r="417" spans="2:2" x14ac:dyDescent="0.35">
      <c r="B417" s="97" t="s">
        <v>394</v>
      </c>
    </row>
    <row r="418" spans="2:2" x14ac:dyDescent="0.35">
      <c r="B418" s="97" t="s">
        <v>395</v>
      </c>
    </row>
    <row r="419" spans="2:2" x14ac:dyDescent="0.35">
      <c r="B419" s="97" t="s">
        <v>396</v>
      </c>
    </row>
    <row r="420" spans="2:2" x14ac:dyDescent="0.35">
      <c r="B420" s="97" t="s">
        <v>397</v>
      </c>
    </row>
    <row r="421" spans="2:2" x14ac:dyDescent="0.35">
      <c r="B421" s="97" t="s">
        <v>398</v>
      </c>
    </row>
    <row r="422" spans="2:2" x14ac:dyDescent="0.35">
      <c r="B422" s="97" t="s">
        <v>399</v>
      </c>
    </row>
    <row r="423" spans="2:2" x14ac:dyDescent="0.35">
      <c r="B423" s="97" t="s">
        <v>400</v>
      </c>
    </row>
    <row r="424" spans="2:2" x14ac:dyDescent="0.35">
      <c r="B424" s="97" t="s">
        <v>401</v>
      </c>
    </row>
    <row r="425" spans="2:2" x14ac:dyDescent="0.35">
      <c r="B425" s="97" t="s">
        <v>402</v>
      </c>
    </row>
    <row r="426" spans="2:2" x14ac:dyDescent="0.35">
      <c r="B426" s="97" t="s">
        <v>403</v>
      </c>
    </row>
    <row r="427" spans="2:2" x14ac:dyDescent="0.35">
      <c r="B427" s="97" t="s">
        <v>404</v>
      </c>
    </row>
    <row r="428" spans="2:2" x14ac:dyDescent="0.35">
      <c r="B428" s="97" t="s">
        <v>405</v>
      </c>
    </row>
    <row r="429" spans="2:2" x14ac:dyDescent="0.35">
      <c r="B429" s="97" t="s">
        <v>406</v>
      </c>
    </row>
    <row r="430" spans="2:2" x14ac:dyDescent="0.35">
      <c r="B430" s="97" t="s">
        <v>407</v>
      </c>
    </row>
    <row r="431" spans="2:2" x14ac:dyDescent="0.35">
      <c r="B431" s="97" t="s">
        <v>408</v>
      </c>
    </row>
    <row r="432" spans="2:2" x14ac:dyDescent="0.35">
      <c r="B432" s="97" t="s">
        <v>409</v>
      </c>
    </row>
    <row r="433" spans="2:2" x14ac:dyDescent="0.35">
      <c r="B433" s="97" t="s">
        <v>410</v>
      </c>
    </row>
    <row r="434" spans="2:2" x14ac:dyDescent="0.35">
      <c r="B434" s="97" t="s">
        <v>411</v>
      </c>
    </row>
    <row r="435" spans="2:2" x14ac:dyDescent="0.35">
      <c r="B435" s="97" t="s">
        <v>412</v>
      </c>
    </row>
    <row r="436" spans="2:2" x14ac:dyDescent="0.35">
      <c r="B436" s="97" t="s">
        <v>413</v>
      </c>
    </row>
    <row r="437" spans="2:2" x14ac:dyDescent="0.35">
      <c r="B437" s="97" t="s">
        <v>414</v>
      </c>
    </row>
    <row r="438" spans="2:2" x14ac:dyDescent="0.35">
      <c r="B438" s="97" t="s">
        <v>415</v>
      </c>
    </row>
    <row r="439" spans="2:2" x14ac:dyDescent="0.35">
      <c r="B439" s="97" t="s">
        <v>416</v>
      </c>
    </row>
    <row r="440" spans="2:2" x14ac:dyDescent="0.35">
      <c r="B440" s="97" t="s">
        <v>417</v>
      </c>
    </row>
    <row r="441" spans="2:2" x14ac:dyDescent="0.35">
      <c r="B441" s="97" t="s">
        <v>418</v>
      </c>
    </row>
    <row r="442" spans="2:2" x14ac:dyDescent="0.35">
      <c r="B442" s="97" t="s">
        <v>419</v>
      </c>
    </row>
    <row r="443" spans="2:2" x14ac:dyDescent="0.35">
      <c r="B443" s="97" t="s">
        <v>420</v>
      </c>
    </row>
    <row r="444" spans="2:2" x14ac:dyDescent="0.35">
      <c r="B444" s="97" t="s">
        <v>421</v>
      </c>
    </row>
    <row r="445" spans="2:2" x14ac:dyDescent="0.35">
      <c r="B445" s="97" t="s">
        <v>422</v>
      </c>
    </row>
    <row r="446" spans="2:2" x14ac:dyDescent="0.35">
      <c r="B446" s="97" t="s">
        <v>423</v>
      </c>
    </row>
    <row r="447" spans="2:2" x14ac:dyDescent="0.35">
      <c r="B447" s="97" t="s">
        <v>424</v>
      </c>
    </row>
    <row r="448" spans="2:2" x14ac:dyDescent="0.35">
      <c r="B448" s="97" t="s">
        <v>425</v>
      </c>
    </row>
    <row r="449" spans="2:2" x14ac:dyDescent="0.35">
      <c r="B449" s="97" t="s">
        <v>426</v>
      </c>
    </row>
    <row r="450" spans="2:2" x14ac:dyDescent="0.35">
      <c r="B450" s="97" t="s">
        <v>427</v>
      </c>
    </row>
    <row r="451" spans="2:2" x14ac:dyDescent="0.35">
      <c r="B451" s="97" t="s">
        <v>428</v>
      </c>
    </row>
    <row r="452" spans="2:2" x14ac:dyDescent="0.35">
      <c r="B452" s="97" t="s">
        <v>429</v>
      </c>
    </row>
    <row r="453" spans="2:2" x14ac:dyDescent="0.35">
      <c r="B453" s="97" t="s">
        <v>430</v>
      </c>
    </row>
    <row r="454" spans="2:2" x14ac:dyDescent="0.35">
      <c r="B454" s="97" t="s">
        <v>431</v>
      </c>
    </row>
    <row r="455" spans="2:2" x14ac:dyDescent="0.35">
      <c r="B455" s="97" t="s">
        <v>432</v>
      </c>
    </row>
    <row r="456" spans="2:2" x14ac:dyDescent="0.35">
      <c r="B456" s="97" t="s">
        <v>433</v>
      </c>
    </row>
    <row r="457" spans="2:2" x14ac:dyDescent="0.35">
      <c r="B457" s="97" t="s">
        <v>434</v>
      </c>
    </row>
    <row r="458" spans="2:2" x14ac:dyDescent="0.35">
      <c r="B458" s="97" t="s">
        <v>435</v>
      </c>
    </row>
    <row r="459" spans="2:2" x14ac:dyDescent="0.35">
      <c r="B459" s="97" t="s">
        <v>436</v>
      </c>
    </row>
    <row r="460" spans="2:2" x14ac:dyDescent="0.35">
      <c r="B460" s="97" t="s">
        <v>437</v>
      </c>
    </row>
    <row r="461" spans="2:2" x14ac:dyDescent="0.35">
      <c r="B461" s="97" t="s">
        <v>438</v>
      </c>
    </row>
    <row r="462" spans="2:2" x14ac:dyDescent="0.35">
      <c r="B462" s="97" t="s">
        <v>439</v>
      </c>
    </row>
    <row r="463" spans="2:2" x14ac:dyDescent="0.35">
      <c r="B463" s="97" t="s">
        <v>440</v>
      </c>
    </row>
    <row r="464" spans="2:2" x14ac:dyDescent="0.35">
      <c r="B464" s="97" t="s">
        <v>441</v>
      </c>
    </row>
    <row r="465" spans="2:2" x14ac:dyDescent="0.35">
      <c r="B465" s="97" t="s">
        <v>442</v>
      </c>
    </row>
    <row r="466" spans="2:2" x14ac:dyDescent="0.35">
      <c r="B466" s="97" t="s">
        <v>443</v>
      </c>
    </row>
    <row r="467" spans="2:2" x14ac:dyDescent="0.35">
      <c r="B467" s="97" t="s">
        <v>444</v>
      </c>
    </row>
    <row r="468" spans="2:2" x14ac:dyDescent="0.35">
      <c r="B468" s="97" t="s">
        <v>445</v>
      </c>
    </row>
    <row r="469" spans="2:2" x14ac:dyDescent="0.35">
      <c r="B469" s="97" t="s">
        <v>446</v>
      </c>
    </row>
    <row r="470" spans="2:2" x14ac:dyDescent="0.35">
      <c r="B470" s="97" t="s">
        <v>447</v>
      </c>
    </row>
    <row r="471" spans="2:2" x14ac:dyDescent="0.35">
      <c r="B471" s="97" t="s">
        <v>448</v>
      </c>
    </row>
    <row r="472" spans="2:2" x14ac:dyDescent="0.35">
      <c r="B472" s="97" t="s">
        <v>449</v>
      </c>
    </row>
    <row r="473" spans="2:2" x14ac:dyDescent="0.35">
      <c r="B473" s="97" t="s">
        <v>450</v>
      </c>
    </row>
    <row r="474" spans="2:2" x14ac:dyDescent="0.35">
      <c r="B474" s="97" t="s">
        <v>451</v>
      </c>
    </row>
    <row r="475" spans="2:2" x14ac:dyDescent="0.35">
      <c r="B475" s="97" t="s">
        <v>452</v>
      </c>
    </row>
    <row r="476" spans="2:2" x14ac:dyDescent="0.35">
      <c r="B476" s="97" t="s">
        <v>453</v>
      </c>
    </row>
    <row r="477" spans="2:2" x14ac:dyDescent="0.35">
      <c r="B477" s="97" t="s">
        <v>454</v>
      </c>
    </row>
    <row r="478" spans="2:2" x14ac:dyDescent="0.35">
      <c r="B478" s="97" t="s">
        <v>455</v>
      </c>
    </row>
    <row r="479" spans="2:2" x14ac:dyDescent="0.35">
      <c r="B479" s="97" t="s">
        <v>456</v>
      </c>
    </row>
    <row r="480" spans="2:2" x14ac:dyDescent="0.35">
      <c r="B480" s="97" t="s">
        <v>457</v>
      </c>
    </row>
    <row r="481" spans="2:2" x14ac:dyDescent="0.35">
      <c r="B481" s="97" t="s">
        <v>458</v>
      </c>
    </row>
    <row r="482" spans="2:2" x14ac:dyDescent="0.35">
      <c r="B482" s="97" t="s">
        <v>459</v>
      </c>
    </row>
    <row r="483" spans="2:2" x14ac:dyDescent="0.35">
      <c r="B483" s="97" t="s">
        <v>460</v>
      </c>
    </row>
    <row r="484" spans="2:2" x14ac:dyDescent="0.35">
      <c r="B484" s="97" t="s">
        <v>461</v>
      </c>
    </row>
    <row r="485" spans="2:2" x14ac:dyDescent="0.35">
      <c r="B485" s="97" t="s">
        <v>462</v>
      </c>
    </row>
    <row r="486" spans="2:2" x14ac:dyDescent="0.35">
      <c r="B486" s="97" t="s">
        <v>463</v>
      </c>
    </row>
    <row r="487" spans="2:2" x14ac:dyDescent="0.35">
      <c r="B487" s="97" t="s">
        <v>464</v>
      </c>
    </row>
    <row r="488" spans="2:2" x14ac:dyDescent="0.35">
      <c r="B488" s="97" t="s">
        <v>465</v>
      </c>
    </row>
    <row r="489" spans="2:2" x14ac:dyDescent="0.35">
      <c r="B489" s="97" t="s">
        <v>466</v>
      </c>
    </row>
    <row r="490" spans="2:2" x14ac:dyDescent="0.35">
      <c r="B490" s="97" t="s">
        <v>467</v>
      </c>
    </row>
    <row r="491" spans="2:2" x14ac:dyDescent="0.35">
      <c r="B491" s="97" t="s">
        <v>468</v>
      </c>
    </row>
    <row r="492" spans="2:2" x14ac:dyDescent="0.35">
      <c r="B492" s="97" t="s">
        <v>469</v>
      </c>
    </row>
    <row r="493" spans="2:2" x14ac:dyDescent="0.35">
      <c r="B493" s="97" t="s">
        <v>470</v>
      </c>
    </row>
    <row r="494" spans="2:2" x14ac:dyDescent="0.35">
      <c r="B494" s="97" t="s">
        <v>471</v>
      </c>
    </row>
    <row r="495" spans="2:2" x14ac:dyDescent="0.35">
      <c r="B495" s="97" t="s">
        <v>472</v>
      </c>
    </row>
    <row r="496" spans="2:2" x14ac:dyDescent="0.35">
      <c r="B496" s="97" t="s">
        <v>473</v>
      </c>
    </row>
    <row r="497" spans="2:2" x14ac:dyDescent="0.35">
      <c r="B497" s="97" t="s">
        <v>474</v>
      </c>
    </row>
    <row r="498" spans="2:2" x14ac:dyDescent="0.35">
      <c r="B498" s="97" t="s">
        <v>475</v>
      </c>
    </row>
    <row r="499" spans="2:2" x14ac:dyDescent="0.35">
      <c r="B499" s="97" t="s">
        <v>476</v>
      </c>
    </row>
    <row r="500" spans="2:2" x14ac:dyDescent="0.35">
      <c r="B500" s="97" t="s">
        <v>477</v>
      </c>
    </row>
    <row r="501" spans="2:2" x14ac:dyDescent="0.35">
      <c r="B501" s="97" t="s">
        <v>478</v>
      </c>
    </row>
    <row r="502" spans="2:2" x14ac:dyDescent="0.35">
      <c r="B502" s="97" t="s">
        <v>479</v>
      </c>
    </row>
    <row r="503" spans="2:2" x14ac:dyDescent="0.35">
      <c r="B503" s="97" t="s">
        <v>480</v>
      </c>
    </row>
    <row r="504" spans="2:2" x14ac:dyDescent="0.35">
      <c r="B504" s="97" t="s">
        <v>481</v>
      </c>
    </row>
    <row r="505" spans="2:2" x14ac:dyDescent="0.35">
      <c r="B505" s="97" t="s">
        <v>482</v>
      </c>
    </row>
    <row r="506" spans="2:2" x14ac:dyDescent="0.35">
      <c r="B506" s="97" t="s">
        <v>483</v>
      </c>
    </row>
    <row r="507" spans="2:2" x14ac:dyDescent="0.35">
      <c r="B507" s="97" t="s">
        <v>484</v>
      </c>
    </row>
    <row r="508" spans="2:2" x14ac:dyDescent="0.35">
      <c r="B508" s="97" t="s">
        <v>485</v>
      </c>
    </row>
    <row r="509" spans="2:2" x14ac:dyDescent="0.35">
      <c r="B509" s="97" t="s">
        <v>486</v>
      </c>
    </row>
    <row r="510" spans="2:2" x14ac:dyDescent="0.35">
      <c r="B510" s="97" t="s">
        <v>487</v>
      </c>
    </row>
    <row r="511" spans="2:2" x14ac:dyDescent="0.35">
      <c r="B511" s="97" t="s">
        <v>488</v>
      </c>
    </row>
    <row r="512" spans="2:2" x14ac:dyDescent="0.35">
      <c r="B512" s="97" t="s">
        <v>489</v>
      </c>
    </row>
    <row r="513" spans="2:2" x14ac:dyDescent="0.35">
      <c r="B513" s="97" t="s">
        <v>490</v>
      </c>
    </row>
    <row r="514" spans="2:2" x14ac:dyDescent="0.35">
      <c r="B514" s="97" t="s">
        <v>491</v>
      </c>
    </row>
    <row r="515" spans="2:2" x14ac:dyDescent="0.35">
      <c r="B515" s="97" t="s">
        <v>492</v>
      </c>
    </row>
    <row r="516" spans="2:2" x14ac:dyDescent="0.35">
      <c r="B516" s="97" t="s">
        <v>493</v>
      </c>
    </row>
    <row r="517" spans="2:2" x14ac:dyDescent="0.35">
      <c r="B517" s="97" t="s">
        <v>494</v>
      </c>
    </row>
    <row r="518" spans="2:2" x14ac:dyDescent="0.35">
      <c r="B518" s="97" t="s">
        <v>495</v>
      </c>
    </row>
    <row r="519" spans="2:2" x14ac:dyDescent="0.35">
      <c r="B519" s="97" t="s">
        <v>496</v>
      </c>
    </row>
    <row r="520" spans="2:2" x14ac:dyDescent="0.35">
      <c r="B520" s="97" t="s">
        <v>497</v>
      </c>
    </row>
    <row r="521" spans="2:2" x14ac:dyDescent="0.35">
      <c r="B521" s="97" t="s">
        <v>498</v>
      </c>
    </row>
    <row r="522" spans="2:2" x14ac:dyDescent="0.35">
      <c r="B522" s="97" t="s">
        <v>499</v>
      </c>
    </row>
    <row r="523" spans="2:2" x14ac:dyDescent="0.35">
      <c r="B523" s="97" t="s">
        <v>500</v>
      </c>
    </row>
    <row r="524" spans="2:2" x14ac:dyDescent="0.35">
      <c r="B524" s="97" t="s">
        <v>501</v>
      </c>
    </row>
    <row r="525" spans="2:2" x14ac:dyDescent="0.35">
      <c r="B525" s="97" t="s">
        <v>502</v>
      </c>
    </row>
    <row r="526" spans="2:2" x14ac:dyDescent="0.35">
      <c r="B526" s="97" t="s">
        <v>5</v>
      </c>
    </row>
    <row r="527" spans="2:2" x14ac:dyDescent="0.35">
      <c r="B527" s="97" t="s">
        <v>503</v>
      </c>
    </row>
    <row r="528" spans="2:2" x14ac:dyDescent="0.35">
      <c r="B528" s="97" t="s">
        <v>504</v>
      </c>
    </row>
    <row r="529" spans="2:2" x14ac:dyDescent="0.35">
      <c r="B529" s="97" t="s">
        <v>505</v>
      </c>
    </row>
    <row r="530" spans="2:2" x14ac:dyDescent="0.35">
      <c r="B530" s="97" t="s">
        <v>506</v>
      </c>
    </row>
    <row r="531" spans="2:2" x14ac:dyDescent="0.35">
      <c r="B531" s="97" t="s">
        <v>507</v>
      </c>
    </row>
    <row r="532" spans="2:2" x14ac:dyDescent="0.35">
      <c r="B532" s="97" t="s">
        <v>508</v>
      </c>
    </row>
    <row r="533" spans="2:2" x14ac:dyDescent="0.35">
      <c r="B533" s="97" t="s">
        <v>509</v>
      </c>
    </row>
    <row r="534" spans="2:2" x14ac:dyDescent="0.35">
      <c r="B534" s="97" t="s">
        <v>510</v>
      </c>
    </row>
    <row r="535" spans="2:2" x14ac:dyDescent="0.35">
      <c r="B535" s="97" t="s">
        <v>511</v>
      </c>
    </row>
    <row r="536" spans="2:2" x14ac:dyDescent="0.35">
      <c r="B536" s="97" t="s">
        <v>512</v>
      </c>
    </row>
    <row r="537" spans="2:2" x14ac:dyDescent="0.35">
      <c r="B537" s="97" t="s">
        <v>513</v>
      </c>
    </row>
    <row r="538" spans="2:2" x14ac:dyDescent="0.35">
      <c r="B538" s="97" t="s">
        <v>514</v>
      </c>
    </row>
    <row r="539" spans="2:2" x14ac:dyDescent="0.35">
      <c r="B539" s="97" t="s">
        <v>515</v>
      </c>
    </row>
    <row r="540" spans="2:2" x14ac:dyDescent="0.35">
      <c r="B540" s="97" t="s">
        <v>516</v>
      </c>
    </row>
    <row r="541" spans="2:2" x14ac:dyDescent="0.35">
      <c r="B541" s="97" t="s">
        <v>517</v>
      </c>
    </row>
    <row r="542" spans="2:2" x14ac:dyDescent="0.35">
      <c r="B542" s="97" t="s">
        <v>518</v>
      </c>
    </row>
    <row r="543" spans="2:2" x14ac:dyDescent="0.35">
      <c r="B543" s="97" t="s">
        <v>519</v>
      </c>
    </row>
    <row r="544" spans="2:2" x14ac:dyDescent="0.35">
      <c r="B544" s="97" t="s">
        <v>520</v>
      </c>
    </row>
    <row r="545" spans="2:2" x14ac:dyDescent="0.35">
      <c r="B545" s="97" t="s">
        <v>521</v>
      </c>
    </row>
    <row r="546" spans="2:2" x14ac:dyDescent="0.35">
      <c r="B546" s="97" t="s">
        <v>522</v>
      </c>
    </row>
    <row r="547" spans="2:2" x14ac:dyDescent="0.35">
      <c r="B547" s="97" t="s">
        <v>523</v>
      </c>
    </row>
    <row r="548" spans="2:2" x14ac:dyDescent="0.35">
      <c r="B548" s="97" t="s">
        <v>524</v>
      </c>
    </row>
    <row r="549" spans="2:2" x14ac:dyDescent="0.35">
      <c r="B549" s="97" t="s">
        <v>525</v>
      </c>
    </row>
    <row r="550" spans="2:2" x14ac:dyDescent="0.35">
      <c r="B550" s="97" t="s">
        <v>526</v>
      </c>
    </row>
    <row r="551" spans="2:2" x14ac:dyDescent="0.35">
      <c r="B551" s="97" t="s">
        <v>527</v>
      </c>
    </row>
    <row r="552" spans="2:2" x14ac:dyDescent="0.35">
      <c r="B552" s="97" t="s">
        <v>528</v>
      </c>
    </row>
    <row r="553" spans="2:2" x14ac:dyDescent="0.35">
      <c r="B553" s="97" t="s">
        <v>529</v>
      </c>
    </row>
    <row r="554" spans="2:2" x14ac:dyDescent="0.35">
      <c r="B554" s="97" t="s">
        <v>530</v>
      </c>
    </row>
    <row r="555" spans="2:2" x14ac:dyDescent="0.35">
      <c r="B555" s="97" t="s">
        <v>531</v>
      </c>
    </row>
    <row r="556" spans="2:2" x14ac:dyDescent="0.35">
      <c r="B556" s="97" t="s">
        <v>532</v>
      </c>
    </row>
    <row r="557" spans="2:2" x14ac:dyDescent="0.35">
      <c r="B557" s="97" t="s">
        <v>533</v>
      </c>
    </row>
    <row r="558" spans="2:2" x14ac:dyDescent="0.35">
      <c r="B558" s="97" t="s">
        <v>534</v>
      </c>
    </row>
    <row r="559" spans="2:2" x14ac:dyDescent="0.35">
      <c r="B559" s="97" t="s">
        <v>535</v>
      </c>
    </row>
    <row r="560" spans="2:2" x14ac:dyDescent="0.35">
      <c r="B560" s="97" t="s">
        <v>536</v>
      </c>
    </row>
    <row r="561" spans="2:2" x14ac:dyDescent="0.35">
      <c r="B561" s="97" t="s">
        <v>537</v>
      </c>
    </row>
    <row r="562" spans="2:2" x14ac:dyDescent="0.35">
      <c r="B562" s="97" t="s">
        <v>538</v>
      </c>
    </row>
    <row r="563" spans="2:2" x14ac:dyDescent="0.35">
      <c r="B563" s="97" t="s">
        <v>539</v>
      </c>
    </row>
    <row r="564" spans="2:2" x14ac:dyDescent="0.35">
      <c r="B564" s="97" t="s">
        <v>540</v>
      </c>
    </row>
    <row r="565" spans="2:2" x14ac:dyDescent="0.35">
      <c r="B565" s="97" t="s">
        <v>541</v>
      </c>
    </row>
    <row r="566" spans="2:2" x14ac:dyDescent="0.35">
      <c r="B566" s="97" t="s">
        <v>542</v>
      </c>
    </row>
    <row r="567" spans="2:2" x14ac:dyDescent="0.35">
      <c r="B567" s="97" t="s">
        <v>543</v>
      </c>
    </row>
    <row r="568" spans="2:2" x14ac:dyDescent="0.35">
      <c r="B568" s="97" t="s">
        <v>544</v>
      </c>
    </row>
    <row r="569" spans="2:2" x14ac:dyDescent="0.35">
      <c r="B569" s="97" t="s">
        <v>545</v>
      </c>
    </row>
    <row r="570" spans="2:2" x14ac:dyDescent="0.35">
      <c r="B570" s="97" t="s">
        <v>546</v>
      </c>
    </row>
    <row r="571" spans="2:2" x14ac:dyDescent="0.35">
      <c r="B571" s="97" t="s">
        <v>547</v>
      </c>
    </row>
    <row r="572" spans="2:2" x14ac:dyDescent="0.35">
      <c r="B572" s="97" t="s">
        <v>548</v>
      </c>
    </row>
    <row r="573" spans="2:2" x14ac:dyDescent="0.35">
      <c r="B573" s="97" t="s">
        <v>549</v>
      </c>
    </row>
    <row r="574" spans="2:2" x14ac:dyDescent="0.35">
      <c r="B574" s="97" t="s">
        <v>550</v>
      </c>
    </row>
    <row r="575" spans="2:2" x14ac:dyDescent="0.35">
      <c r="B575" s="97" t="s">
        <v>551</v>
      </c>
    </row>
    <row r="576" spans="2:2" x14ac:dyDescent="0.35">
      <c r="B576" s="97" t="s">
        <v>552</v>
      </c>
    </row>
    <row r="577" spans="2:2" x14ac:dyDescent="0.35">
      <c r="B577" s="97" t="s">
        <v>553</v>
      </c>
    </row>
    <row r="578" spans="2:2" x14ac:dyDescent="0.35">
      <c r="B578" s="97" t="s">
        <v>554</v>
      </c>
    </row>
    <row r="579" spans="2:2" x14ac:dyDescent="0.35">
      <c r="B579" s="97" t="s">
        <v>555</v>
      </c>
    </row>
    <row r="580" spans="2:2" x14ac:dyDescent="0.35">
      <c r="B580" s="97" t="s">
        <v>556</v>
      </c>
    </row>
    <row r="581" spans="2:2" x14ac:dyDescent="0.35">
      <c r="B581" s="97" t="s">
        <v>557</v>
      </c>
    </row>
    <row r="582" spans="2:2" x14ac:dyDescent="0.35">
      <c r="B582" s="97" t="s">
        <v>558</v>
      </c>
    </row>
    <row r="583" spans="2:2" x14ac:dyDescent="0.35">
      <c r="B583" s="97" t="s">
        <v>559</v>
      </c>
    </row>
    <row r="584" spans="2:2" x14ac:dyDescent="0.35">
      <c r="B584" s="97" t="s">
        <v>560</v>
      </c>
    </row>
    <row r="585" spans="2:2" x14ac:dyDescent="0.35">
      <c r="B585" s="97" t="s">
        <v>561</v>
      </c>
    </row>
    <row r="586" spans="2:2" x14ac:dyDescent="0.35">
      <c r="B586" s="97" t="s">
        <v>562</v>
      </c>
    </row>
    <row r="587" spans="2:2" x14ac:dyDescent="0.35">
      <c r="B587" s="97" t="s">
        <v>563</v>
      </c>
    </row>
    <row r="588" spans="2:2" x14ac:dyDescent="0.35">
      <c r="B588" s="97" t="s">
        <v>564</v>
      </c>
    </row>
    <row r="589" spans="2:2" x14ac:dyDescent="0.35">
      <c r="B589" s="97" t="s">
        <v>565</v>
      </c>
    </row>
    <row r="590" spans="2:2" x14ac:dyDescent="0.35">
      <c r="B590" s="97" t="s">
        <v>566</v>
      </c>
    </row>
    <row r="591" spans="2:2" x14ac:dyDescent="0.35">
      <c r="B591" s="97" t="s">
        <v>567</v>
      </c>
    </row>
    <row r="592" spans="2:2" x14ac:dyDescent="0.35">
      <c r="B592" s="97" t="s">
        <v>568</v>
      </c>
    </row>
    <row r="593" spans="2:2" x14ac:dyDescent="0.35">
      <c r="B593" s="97" t="s">
        <v>569</v>
      </c>
    </row>
    <row r="594" spans="2:2" x14ac:dyDescent="0.35">
      <c r="B594" s="97" t="s">
        <v>570</v>
      </c>
    </row>
    <row r="595" spans="2:2" x14ac:dyDescent="0.35">
      <c r="B595" s="97" t="s">
        <v>571</v>
      </c>
    </row>
    <row r="596" spans="2:2" x14ac:dyDescent="0.35">
      <c r="B596" s="97" t="s">
        <v>572</v>
      </c>
    </row>
    <row r="597" spans="2:2" x14ac:dyDescent="0.35">
      <c r="B597" s="97" t="s">
        <v>573</v>
      </c>
    </row>
    <row r="598" spans="2:2" x14ac:dyDescent="0.35">
      <c r="B598" s="97" t="s">
        <v>574</v>
      </c>
    </row>
    <row r="599" spans="2:2" x14ac:dyDescent="0.35">
      <c r="B599" s="97" t="s">
        <v>575</v>
      </c>
    </row>
    <row r="600" spans="2:2" x14ac:dyDescent="0.35">
      <c r="B600" s="97" t="s">
        <v>576</v>
      </c>
    </row>
    <row r="601" spans="2:2" x14ac:dyDescent="0.35">
      <c r="B601" s="97" t="s">
        <v>577</v>
      </c>
    </row>
    <row r="602" spans="2:2" x14ac:dyDescent="0.35">
      <c r="B602" s="97" t="s">
        <v>578</v>
      </c>
    </row>
    <row r="603" spans="2:2" x14ac:dyDescent="0.35">
      <c r="B603" s="97" t="s">
        <v>579</v>
      </c>
    </row>
    <row r="604" spans="2:2" x14ac:dyDescent="0.35">
      <c r="B604" s="97" t="s">
        <v>580</v>
      </c>
    </row>
    <row r="605" spans="2:2" x14ac:dyDescent="0.35">
      <c r="B605" s="97" t="s">
        <v>581</v>
      </c>
    </row>
    <row r="606" spans="2:2" x14ac:dyDescent="0.35">
      <c r="B606" s="97" t="s">
        <v>582</v>
      </c>
    </row>
    <row r="607" spans="2:2" x14ac:dyDescent="0.35">
      <c r="B607" s="97" t="s">
        <v>583</v>
      </c>
    </row>
    <row r="608" spans="2:2" x14ac:dyDescent="0.35">
      <c r="B608" s="97" t="s">
        <v>584</v>
      </c>
    </row>
    <row r="609" spans="2:2" x14ac:dyDescent="0.35">
      <c r="B609" s="97" t="s">
        <v>585</v>
      </c>
    </row>
    <row r="610" spans="2:2" x14ac:dyDescent="0.35">
      <c r="B610" s="97" t="s">
        <v>586</v>
      </c>
    </row>
    <row r="611" spans="2:2" x14ac:dyDescent="0.35">
      <c r="B611" s="97" t="s">
        <v>587</v>
      </c>
    </row>
    <row r="612" spans="2:2" x14ac:dyDescent="0.35">
      <c r="B612" s="97" t="s">
        <v>588</v>
      </c>
    </row>
    <row r="613" spans="2:2" x14ac:dyDescent="0.35">
      <c r="B613" s="97" t="s">
        <v>589</v>
      </c>
    </row>
    <row r="614" spans="2:2" x14ac:dyDescent="0.35">
      <c r="B614" s="97" t="s">
        <v>590</v>
      </c>
    </row>
    <row r="615" spans="2:2" x14ac:dyDescent="0.35">
      <c r="B615" s="97" t="s">
        <v>591</v>
      </c>
    </row>
    <row r="616" spans="2:2" x14ac:dyDescent="0.35">
      <c r="B616" s="97" t="s">
        <v>592</v>
      </c>
    </row>
    <row r="617" spans="2:2" x14ac:dyDescent="0.35">
      <c r="B617" s="97" t="s">
        <v>593</v>
      </c>
    </row>
    <row r="618" spans="2:2" x14ac:dyDescent="0.35">
      <c r="B618" s="97" t="s">
        <v>594</v>
      </c>
    </row>
    <row r="619" spans="2:2" x14ac:dyDescent="0.35">
      <c r="B619" s="97" t="s">
        <v>595</v>
      </c>
    </row>
    <row r="620" spans="2:2" x14ac:dyDescent="0.35">
      <c r="B620" s="97" t="s">
        <v>596</v>
      </c>
    </row>
    <row r="621" spans="2:2" x14ac:dyDescent="0.35">
      <c r="B621" s="97" t="s">
        <v>597</v>
      </c>
    </row>
    <row r="622" spans="2:2" x14ac:dyDescent="0.35">
      <c r="B622" s="97" t="s">
        <v>598</v>
      </c>
    </row>
    <row r="623" spans="2:2" x14ac:dyDescent="0.35">
      <c r="B623" s="97" t="s">
        <v>599</v>
      </c>
    </row>
    <row r="624" spans="2:2" x14ac:dyDescent="0.35">
      <c r="B624" s="97" t="s">
        <v>600</v>
      </c>
    </row>
    <row r="625" spans="2:2" x14ac:dyDescent="0.35">
      <c r="B625" s="97" t="s">
        <v>601</v>
      </c>
    </row>
    <row r="626" spans="2:2" x14ac:dyDescent="0.35">
      <c r="B626" s="97" t="s">
        <v>602</v>
      </c>
    </row>
    <row r="627" spans="2:2" x14ac:dyDescent="0.35">
      <c r="B627" s="97" t="s">
        <v>603</v>
      </c>
    </row>
    <row r="628" spans="2:2" x14ac:dyDescent="0.35">
      <c r="B628" s="97" t="s">
        <v>604</v>
      </c>
    </row>
    <row r="629" spans="2:2" x14ac:dyDescent="0.35">
      <c r="B629" s="97" t="s">
        <v>605</v>
      </c>
    </row>
    <row r="630" spans="2:2" x14ac:dyDescent="0.35">
      <c r="B630" s="97" t="s">
        <v>606</v>
      </c>
    </row>
    <row r="631" spans="2:2" x14ac:dyDescent="0.35">
      <c r="B631" s="97" t="s">
        <v>607</v>
      </c>
    </row>
    <row r="632" spans="2:2" x14ac:dyDescent="0.35">
      <c r="B632" s="97" t="s">
        <v>608</v>
      </c>
    </row>
  </sheetData>
  <sheetProtection algorithmName="SHA-512" hashValue="ve7C9IcqWQ1uIMHhUagnE+9WdRgLmL93n6Tht0ty1mfAz2ZdpxS8XTfKz+IjeNFBRjztQ7dpGTzhMXok3pRyXQ==" saltValue="M3Wn2StzNdYjnT5UbP24/Q==" spinCount="100000" sheet="1" objects="1" scenarios="1" selectLockedCell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C422D1D-8E16-4170-8A89-6ABB7E718369}">
          <x14:formula1>
            <xm:f>BDD!$B$4:$B$11</xm:f>
          </x14:formula1>
          <xm:sqref>C7</xm:sqref>
        </x14:dataValidation>
        <x14:dataValidation type="list" allowBlank="1" showInputMessage="1" showErrorMessage="1" xr:uid="{3B51B078-FFA8-40CD-83B4-4AE2FB3DA5F0}">
          <x14:formula1>
            <xm:f>BDD!$F$4:$F$5</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3649C-BE92-41B2-9699-12742DCBB78F}">
  <dimension ref="A1:G18"/>
  <sheetViews>
    <sheetView showGridLines="0" zoomScale="85" zoomScaleNormal="85" workbookViewId="0">
      <selection activeCell="C4" sqref="C4"/>
    </sheetView>
  </sheetViews>
  <sheetFormatPr baseColWidth="10" defaultColWidth="8.90625" defaultRowHeight="14.5" x14ac:dyDescent="0.35"/>
  <cols>
    <col min="1" max="1" width="8.90625" style="91"/>
    <col min="2" max="2" width="39" style="92" customWidth="1"/>
    <col min="3" max="3" width="45.1796875" style="92" customWidth="1"/>
    <col min="4" max="4" width="109.6328125" style="92" customWidth="1"/>
    <col min="5" max="5" width="8.90625" style="91"/>
    <col min="6" max="6" width="55.1796875" style="91" customWidth="1"/>
    <col min="7" max="16384" width="8.90625" style="91"/>
  </cols>
  <sheetData>
    <row r="1" spans="1:7" s="2" customFormat="1" x14ac:dyDescent="0.35">
      <c r="B1" s="24" t="s">
        <v>650</v>
      </c>
      <c r="C1" s="4"/>
      <c r="D1" s="4"/>
    </row>
    <row r="2" spans="1:7" s="2" customFormat="1" ht="21.5" customHeight="1" x14ac:dyDescent="0.35">
      <c r="B2" s="24"/>
      <c r="C2" s="4"/>
      <c r="D2" s="4"/>
    </row>
    <row r="3" spans="1:7" s="2" customFormat="1" ht="25.5" customHeight="1" x14ac:dyDescent="0.35">
      <c r="B3" s="4"/>
      <c r="C3" s="88" t="s">
        <v>791</v>
      </c>
      <c r="D3" s="4"/>
      <c r="F3" s="30" t="s">
        <v>783</v>
      </c>
    </row>
    <row r="4" spans="1:7" s="2" customFormat="1" ht="52" customHeight="1" x14ac:dyDescent="0.35">
      <c r="B4" s="42" t="s">
        <v>619</v>
      </c>
      <c r="C4" s="141" t="s">
        <v>647</v>
      </c>
      <c r="D4" s="90" t="s">
        <v>818</v>
      </c>
      <c r="F4" s="31" t="str">
        <f>IF(C4="à compléter","Etape non validée",(IF(C4&lt;&gt;"non","Etape validée","Aucune mention de recyclabilité ne peut être affichée")))</f>
        <v>Etape non validée</v>
      </c>
      <c r="G4" s="7"/>
    </row>
    <row r="5" spans="1:7" s="2" customFormat="1" x14ac:dyDescent="0.35">
      <c r="B5" s="4"/>
      <c r="C5" s="4"/>
      <c r="D5" s="4"/>
      <c r="E5" s="7"/>
      <c r="F5" s="7"/>
      <c r="G5" s="7"/>
    </row>
    <row r="6" spans="1:7" s="2" customFormat="1" x14ac:dyDescent="0.35">
      <c r="B6" s="4"/>
      <c r="C6" s="4"/>
      <c r="D6" s="4"/>
      <c r="E6" s="7"/>
      <c r="F6" s="7"/>
      <c r="G6" s="7"/>
    </row>
    <row r="7" spans="1:7" s="2" customFormat="1" x14ac:dyDescent="0.35">
      <c r="B7" s="4"/>
      <c r="C7" s="4"/>
      <c r="D7" s="4"/>
      <c r="E7" s="7"/>
      <c r="F7" s="7"/>
      <c r="G7" s="7"/>
    </row>
    <row r="8" spans="1:7" s="2" customFormat="1" x14ac:dyDescent="0.35">
      <c r="B8" s="4"/>
      <c r="C8" s="4"/>
      <c r="D8" s="4"/>
      <c r="E8" s="7"/>
      <c r="F8" s="7"/>
      <c r="G8" s="7"/>
    </row>
    <row r="9" spans="1:7" s="2" customFormat="1" x14ac:dyDescent="0.35">
      <c r="B9" s="4"/>
      <c r="C9" s="4"/>
      <c r="D9" s="4"/>
      <c r="E9" s="7"/>
      <c r="F9" s="7"/>
      <c r="G9" s="7"/>
    </row>
    <row r="10" spans="1:7" s="2" customFormat="1" x14ac:dyDescent="0.35">
      <c r="B10" s="4"/>
      <c r="C10" s="4"/>
      <c r="D10" s="4"/>
      <c r="E10" s="7"/>
      <c r="F10" s="7"/>
      <c r="G10" s="7"/>
    </row>
    <row r="11" spans="1:7" s="22" customFormat="1" ht="15" thickBot="1" x14ac:dyDescent="0.4">
      <c r="B11" s="23"/>
      <c r="C11" s="23"/>
      <c r="D11" s="23"/>
    </row>
    <row r="12" spans="1:7" ht="29" customHeight="1" x14ac:dyDescent="0.35">
      <c r="B12" s="29" t="s">
        <v>669</v>
      </c>
    </row>
    <row r="13" spans="1:7" ht="16.5" customHeight="1" x14ac:dyDescent="0.35">
      <c r="A13" s="93"/>
    </row>
    <row r="14" spans="1:7" ht="14.5" customHeight="1" x14ac:dyDescent="0.35">
      <c r="A14" s="93"/>
      <c r="B14" s="28" t="s">
        <v>673</v>
      </c>
    </row>
    <row r="15" spans="1:7" ht="91.5" customHeight="1" x14ac:dyDescent="0.35">
      <c r="B15" s="147" t="s">
        <v>816</v>
      </c>
      <c r="C15" s="148"/>
      <c r="D15" s="149"/>
    </row>
    <row r="16" spans="1:7" ht="35" customHeight="1" x14ac:dyDescent="0.35">
      <c r="B16" s="147" t="s">
        <v>674</v>
      </c>
      <c r="C16" s="148"/>
      <c r="D16" s="149"/>
    </row>
    <row r="17" spans="2:4" ht="51" customHeight="1" x14ac:dyDescent="0.35">
      <c r="B17" s="147" t="s">
        <v>675</v>
      </c>
      <c r="C17" s="148"/>
      <c r="D17" s="149"/>
    </row>
    <row r="18" spans="2:4" ht="65" customHeight="1" x14ac:dyDescent="0.35">
      <c r="B18" s="147" t="s">
        <v>676</v>
      </c>
      <c r="C18" s="148"/>
      <c r="D18" s="149"/>
    </row>
  </sheetData>
  <sheetProtection selectLockedCells="1"/>
  <mergeCells count="4">
    <mergeCell ref="B15:D15"/>
    <mergeCell ref="B16:D16"/>
    <mergeCell ref="B17:D17"/>
    <mergeCell ref="B18:D18"/>
  </mergeCells>
  <conditionalFormatting sqref="F4">
    <cfRule type="cellIs" dxfId="14" priority="1" operator="equal">
      <formula>"étape validée"</formula>
    </cfRule>
    <cfRule type="cellIs" dxfId="13" priority="2" operator="equal">
      <formula>"produit non recyclable"</formula>
    </cfRule>
  </conditionalFormatting>
  <dataValidations count="1">
    <dataValidation type="list" allowBlank="1" showInputMessage="1" showErrorMessage="1" sqref="C4" xr:uid="{B86CCDA5-2015-4C31-A3C6-3CC7867F562C}">
      <formula1>"Oui, Non, à compléter, Non concerné"</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A2E5-2149-48EF-90E2-B0AC3C00BD09}">
  <dimension ref="A1:G32"/>
  <sheetViews>
    <sheetView showGridLines="0" zoomScale="85" zoomScaleNormal="85" workbookViewId="0">
      <selection activeCell="C6" sqref="C6"/>
    </sheetView>
  </sheetViews>
  <sheetFormatPr baseColWidth="10" defaultColWidth="8.90625" defaultRowHeight="14.5" x14ac:dyDescent="0.35"/>
  <cols>
    <col min="1" max="1" width="8.90625" style="91"/>
    <col min="2" max="2" width="39" style="92" customWidth="1"/>
    <col min="3" max="3" width="53.08984375" style="92" customWidth="1"/>
    <col min="4" max="4" width="109.6328125" style="92" customWidth="1"/>
    <col min="5" max="5" width="8.90625" style="91"/>
    <col min="6" max="6" width="55.1796875" style="91" customWidth="1"/>
    <col min="7" max="16384" width="8.90625" style="91"/>
  </cols>
  <sheetData>
    <row r="1" spans="1:7" s="2" customFormat="1" ht="54.5" customHeight="1" thickBot="1" x14ac:dyDescent="0.4">
      <c r="B1" s="153" t="s">
        <v>792</v>
      </c>
      <c r="C1" s="154"/>
      <c r="D1" s="154"/>
      <c r="E1" s="154"/>
      <c r="F1" s="155"/>
    </row>
    <row r="2" spans="1:7" s="2" customFormat="1" ht="24.5" customHeight="1" x14ac:dyDescent="0.35">
      <c r="B2" s="32"/>
      <c r="C2" s="4"/>
      <c r="D2" s="4"/>
    </row>
    <row r="3" spans="1:7" s="2" customFormat="1" ht="14.5" customHeight="1" x14ac:dyDescent="0.35">
      <c r="B3" s="24"/>
      <c r="C3" s="4"/>
      <c r="D3" s="4"/>
    </row>
    <row r="4" spans="1:7" s="2" customFormat="1" ht="25.5" customHeight="1" x14ac:dyDescent="0.35">
      <c r="B4" s="24"/>
      <c r="C4" s="88" t="s">
        <v>791</v>
      </c>
      <c r="D4" s="4"/>
      <c r="F4" s="30" t="s">
        <v>783</v>
      </c>
    </row>
    <row r="5" spans="1:7" s="2" customFormat="1" ht="62.5" customHeight="1" x14ac:dyDescent="0.35">
      <c r="B5" s="42" t="s">
        <v>677</v>
      </c>
      <c r="C5" s="141" t="s">
        <v>647</v>
      </c>
      <c r="D5" s="90" t="s">
        <v>679</v>
      </c>
      <c r="F5" s="151" t="str">
        <f>IF(C5="oui",IF(C6="oui","Produit majoritairement recyclable","étape non validée"),"Non concerné")</f>
        <v>Non concerné</v>
      </c>
      <c r="G5" s="7"/>
    </row>
    <row r="6" spans="1:7" s="2" customFormat="1" ht="62" x14ac:dyDescent="0.35">
      <c r="B6" s="42" t="s">
        <v>678</v>
      </c>
      <c r="C6" s="141" t="s">
        <v>647</v>
      </c>
      <c r="D6" s="90" t="s">
        <v>815</v>
      </c>
      <c r="E6" s="7"/>
      <c r="F6" s="152"/>
      <c r="G6" s="7"/>
    </row>
    <row r="7" spans="1:7" s="2" customFormat="1" x14ac:dyDescent="0.35">
      <c r="B7" s="4"/>
      <c r="C7" s="4"/>
      <c r="D7" s="4"/>
      <c r="E7" s="7"/>
      <c r="F7" s="7"/>
      <c r="G7" s="7"/>
    </row>
    <row r="8" spans="1:7" s="2" customFormat="1" x14ac:dyDescent="0.35">
      <c r="B8" s="4"/>
      <c r="C8" s="4"/>
      <c r="D8" s="4"/>
      <c r="E8" s="7"/>
      <c r="F8" s="7"/>
      <c r="G8" s="7"/>
    </row>
    <row r="9" spans="1:7" s="2" customFormat="1" x14ac:dyDescent="0.35">
      <c r="B9" s="4"/>
      <c r="C9" s="4"/>
      <c r="D9" s="4"/>
      <c r="E9" s="7"/>
      <c r="F9" s="7"/>
      <c r="G9" s="7"/>
    </row>
    <row r="10" spans="1:7" s="2" customFormat="1" x14ac:dyDescent="0.35">
      <c r="B10" s="4"/>
      <c r="C10" s="4"/>
      <c r="D10" s="4"/>
      <c r="E10" s="7"/>
      <c r="F10" s="7"/>
      <c r="G10" s="7"/>
    </row>
    <row r="11" spans="1:7" s="2" customFormat="1" x14ac:dyDescent="0.35">
      <c r="B11" s="4"/>
      <c r="C11" s="4"/>
      <c r="D11" s="4"/>
      <c r="E11" s="7"/>
      <c r="F11" s="7"/>
      <c r="G11" s="7"/>
    </row>
    <row r="12" spans="1:7" s="22" customFormat="1" ht="15" thickBot="1" x14ac:dyDescent="0.4">
      <c r="B12" s="23"/>
      <c r="C12" s="23"/>
      <c r="D12" s="23"/>
    </row>
    <row r="13" spans="1:7" ht="29" customHeight="1" x14ac:dyDescent="0.35">
      <c r="B13" s="29" t="s">
        <v>669</v>
      </c>
    </row>
    <row r="14" spans="1:7" ht="16.5" customHeight="1" x14ac:dyDescent="0.35">
      <c r="A14" s="93"/>
    </row>
    <row r="15" spans="1:7" ht="14.5" customHeight="1" x14ac:dyDescent="0.35">
      <c r="A15" s="93"/>
      <c r="B15" s="33" t="s">
        <v>841</v>
      </c>
      <c r="C15" s="150" t="s">
        <v>670</v>
      </c>
      <c r="D15" s="150"/>
    </row>
    <row r="16" spans="1:7" ht="31" x14ac:dyDescent="0.35">
      <c r="B16" s="104" t="s">
        <v>683</v>
      </c>
      <c r="C16" s="104" t="s">
        <v>684</v>
      </c>
      <c r="D16" s="104" t="s">
        <v>685</v>
      </c>
    </row>
    <row r="17" spans="2:4" ht="46.5" x14ac:dyDescent="0.35">
      <c r="B17" s="94" t="s">
        <v>680</v>
      </c>
      <c r="C17" s="95" t="s">
        <v>800</v>
      </c>
      <c r="D17" s="103" t="s">
        <v>686</v>
      </c>
    </row>
    <row r="18" spans="2:4" ht="46.5" x14ac:dyDescent="0.35">
      <c r="B18" s="94" t="s">
        <v>646</v>
      </c>
      <c r="C18" s="96" t="s">
        <v>801</v>
      </c>
      <c r="D18" s="103" t="s">
        <v>686</v>
      </c>
    </row>
    <row r="19" spans="2:4" ht="31" x14ac:dyDescent="0.35">
      <c r="B19" s="94" t="s">
        <v>681</v>
      </c>
      <c r="C19" s="95" t="s">
        <v>802</v>
      </c>
      <c r="D19" s="103" t="s">
        <v>686</v>
      </c>
    </row>
    <row r="20" spans="2:4" ht="15.5" x14ac:dyDescent="0.35">
      <c r="B20" s="94" t="s">
        <v>682</v>
      </c>
      <c r="C20" s="94" t="s">
        <v>687</v>
      </c>
      <c r="D20" s="103" t="s">
        <v>686</v>
      </c>
    </row>
    <row r="21" spans="2:4" ht="15.5" x14ac:dyDescent="0.35">
      <c r="B21" s="94" t="s">
        <v>842</v>
      </c>
      <c r="C21" s="95" t="s">
        <v>688</v>
      </c>
      <c r="D21" s="103" t="s">
        <v>686</v>
      </c>
    </row>
    <row r="22" spans="2:4" ht="15.5" x14ac:dyDescent="0.35">
      <c r="B22" s="94" t="s">
        <v>799</v>
      </c>
      <c r="C22" s="94" t="s">
        <v>687</v>
      </c>
      <c r="D22" s="103" t="s">
        <v>686</v>
      </c>
    </row>
    <row r="23" spans="2:4" ht="43" customHeight="1" x14ac:dyDescent="0.35">
      <c r="B23" s="95" t="s">
        <v>852</v>
      </c>
      <c r="C23" s="94" t="s">
        <v>843</v>
      </c>
      <c r="D23" s="103" t="s">
        <v>686</v>
      </c>
    </row>
    <row r="24" spans="2:4" ht="15.5" x14ac:dyDescent="0.35">
      <c r="B24" s="94" t="s">
        <v>844</v>
      </c>
      <c r="C24" s="94" t="s">
        <v>843</v>
      </c>
      <c r="D24" s="103" t="s">
        <v>686</v>
      </c>
    </row>
    <row r="25" spans="2:4" ht="31" x14ac:dyDescent="0.35">
      <c r="B25" s="95" t="s">
        <v>845</v>
      </c>
      <c r="C25" s="94" t="s">
        <v>846</v>
      </c>
      <c r="D25" s="103" t="s">
        <v>686</v>
      </c>
    </row>
    <row r="26" spans="2:4" ht="15.5" x14ac:dyDescent="0.35">
      <c r="B26" s="94" t="s">
        <v>853</v>
      </c>
      <c r="C26" s="94" t="s">
        <v>687</v>
      </c>
      <c r="D26" s="103" t="s">
        <v>686</v>
      </c>
    </row>
    <row r="27" spans="2:4" ht="15.5" x14ac:dyDescent="0.35">
      <c r="B27" s="94" t="s">
        <v>847</v>
      </c>
      <c r="C27" s="94" t="s">
        <v>843</v>
      </c>
      <c r="D27" s="103" t="s">
        <v>686</v>
      </c>
    </row>
    <row r="28" spans="2:4" ht="31" x14ac:dyDescent="0.35">
      <c r="B28" s="95" t="s">
        <v>854</v>
      </c>
      <c r="C28" s="94" t="s">
        <v>687</v>
      </c>
      <c r="D28" s="103" t="s">
        <v>686</v>
      </c>
    </row>
    <row r="29" spans="2:4" ht="31" x14ac:dyDescent="0.35">
      <c r="B29" s="95" t="s">
        <v>855</v>
      </c>
      <c r="C29" s="94" t="s">
        <v>843</v>
      </c>
      <c r="D29" s="103" t="s">
        <v>686</v>
      </c>
    </row>
    <row r="30" spans="2:4" ht="15.5" x14ac:dyDescent="0.35">
      <c r="B30" s="94" t="s">
        <v>848</v>
      </c>
      <c r="C30" s="94" t="s">
        <v>843</v>
      </c>
      <c r="D30" s="103" t="s">
        <v>686</v>
      </c>
    </row>
    <row r="31" spans="2:4" ht="31" x14ac:dyDescent="0.35">
      <c r="B31" s="95" t="s">
        <v>849</v>
      </c>
      <c r="C31" s="94" t="s">
        <v>687</v>
      </c>
      <c r="D31" s="103" t="s">
        <v>686</v>
      </c>
    </row>
    <row r="32" spans="2:4" ht="15.5" x14ac:dyDescent="0.35">
      <c r="B32" s="94" t="s">
        <v>850</v>
      </c>
      <c r="C32" s="94" t="s">
        <v>851</v>
      </c>
      <c r="D32" s="103" t="s">
        <v>686</v>
      </c>
    </row>
  </sheetData>
  <sheetProtection algorithmName="SHA-512" hashValue="TBt9YYsIVbKZVHOaNmARopBcPTq+7BLZmML+Y5xnLcRFTUXcTu855evTheEL5lQjtdymYsaZqXXNCIVQ80j9QQ==" saltValue="9F1jFh2wHBgCuj8AT+SE0g==" spinCount="100000" sheet="1" objects="1" scenarios="1" selectLockedCells="1"/>
  <mergeCells count="3">
    <mergeCell ref="C15:D15"/>
    <mergeCell ref="F5:F6"/>
    <mergeCell ref="B1:F1"/>
  </mergeCells>
  <conditionalFormatting sqref="F5">
    <cfRule type="cellIs" dxfId="12" priority="1" operator="equal">
      <formula>"produit majoritairement recyclable"</formula>
    </cfRule>
  </conditionalFormatting>
  <dataValidations count="2">
    <dataValidation type="list" allowBlank="1" showInputMessage="1" showErrorMessage="1" sqref="C6" xr:uid="{E1F0ED9E-5D7B-47E0-B5D3-17E4AB1542C5}">
      <formula1>"Oui, Non, à compléter"</formula1>
    </dataValidation>
    <dataValidation type="list" allowBlank="1" showInputMessage="1" showErrorMessage="1" sqref="C5" xr:uid="{1C371810-3B97-469D-A328-DC778F30CC70}">
      <formula1>"Oui, Non, à compléter,"</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014"/>
  <sheetViews>
    <sheetView showGridLines="0" zoomScale="85" zoomScaleNormal="85" workbookViewId="0">
      <selection activeCell="E16" sqref="E16"/>
    </sheetView>
  </sheetViews>
  <sheetFormatPr baseColWidth="10" defaultColWidth="8.90625" defaultRowHeight="14.5" x14ac:dyDescent="0.35"/>
  <cols>
    <col min="1" max="1" width="5.81640625" style="2" customWidth="1"/>
    <col min="2" max="2" width="22.81640625" style="4" customWidth="1"/>
    <col min="3" max="3" width="22.1796875" style="4" customWidth="1"/>
    <col min="4" max="4" width="27.90625" style="4" customWidth="1"/>
    <col min="5" max="5" width="33.08984375" style="4" customWidth="1"/>
    <col min="6" max="6" width="29.36328125" style="4" customWidth="1"/>
    <col min="7" max="7" width="20.36328125" style="4" customWidth="1"/>
    <col min="8" max="8" width="18.08984375" style="2" customWidth="1"/>
    <col min="9" max="9" width="18.7265625" style="2" customWidth="1"/>
    <col min="10" max="10" width="16.7265625" style="2" customWidth="1"/>
    <col min="11" max="11" width="12.26953125" style="2" customWidth="1"/>
    <col min="12" max="12" width="12" style="2" customWidth="1"/>
    <col min="13" max="13" width="22.54296875" style="2" customWidth="1"/>
    <col min="14" max="14" width="17.36328125" style="2" customWidth="1"/>
    <col min="15" max="15" width="13.7265625" style="2" customWidth="1"/>
    <col min="16" max="16" width="17" style="2" customWidth="1"/>
    <col min="17" max="17" width="16.6328125" style="2" customWidth="1"/>
    <col min="18" max="18" width="28.81640625" style="2" customWidth="1"/>
    <col min="19" max="19" width="16.6328125" style="2" customWidth="1"/>
    <col min="20" max="20" width="9.90625" style="2" hidden="1" customWidth="1"/>
    <col min="21" max="21" width="11.90625" style="2" hidden="1" customWidth="1"/>
    <col min="22" max="28" width="8.90625" style="2" hidden="1" customWidth="1"/>
    <col min="29" max="29" width="19.26953125" style="2" hidden="1" customWidth="1"/>
    <col min="30" max="30" width="13.81640625" style="2" hidden="1" customWidth="1"/>
    <col min="31" max="31" width="8.90625" style="2" hidden="1" customWidth="1"/>
    <col min="32" max="16384" width="8.90625" style="2"/>
  </cols>
  <sheetData>
    <row r="1" spans="2:31" ht="102.5" customHeight="1" thickBot="1" x14ac:dyDescent="0.4">
      <c r="B1" s="156" t="s">
        <v>781</v>
      </c>
      <c r="C1" s="157"/>
      <c r="D1" s="157"/>
      <c r="E1" s="157"/>
      <c r="F1" s="157"/>
      <c r="G1" s="157"/>
      <c r="H1" s="157"/>
      <c r="I1" s="157"/>
      <c r="J1" s="157"/>
      <c r="K1" s="157"/>
      <c r="L1" s="157"/>
      <c r="M1" s="157"/>
      <c r="N1" s="157"/>
      <c r="O1" s="157"/>
      <c r="P1" s="157"/>
      <c r="Q1" s="158"/>
      <c r="R1" s="63"/>
      <c r="S1" s="63"/>
    </row>
    <row r="2" spans="2:31" ht="15.5" customHeight="1" x14ac:dyDescent="0.35">
      <c r="B2" s="105"/>
      <c r="C2" s="105"/>
      <c r="D2" s="105"/>
      <c r="E2" s="105"/>
      <c r="F2" s="105"/>
      <c r="G2" s="105"/>
      <c r="H2" s="105"/>
      <c r="I2" s="105"/>
      <c r="J2" s="105"/>
      <c r="K2" s="105"/>
      <c r="L2" s="105"/>
      <c r="M2" s="105"/>
      <c r="N2" s="105"/>
      <c r="O2" s="105"/>
      <c r="P2" s="105"/>
      <c r="Q2" s="105"/>
      <c r="R2" s="63"/>
      <c r="S2" s="63"/>
    </row>
    <row r="3" spans="2:31" ht="32" customHeight="1" thickBot="1" x14ac:dyDescent="0.4">
      <c r="B3" s="52"/>
      <c r="C3" s="52"/>
      <c r="D3" s="88" t="s">
        <v>793</v>
      </c>
      <c r="E3" s="52" t="s">
        <v>642</v>
      </c>
      <c r="F3" s="52"/>
      <c r="G3" s="52"/>
      <c r="H3" s="52"/>
      <c r="I3" s="52"/>
      <c r="J3" s="52"/>
      <c r="K3" s="52"/>
      <c r="L3" s="52"/>
    </row>
    <row r="4" spans="2:31" ht="41" customHeight="1" thickBot="1" x14ac:dyDescent="0.4">
      <c r="B4" s="160" t="s">
        <v>807</v>
      </c>
      <c r="C4" s="160"/>
      <c r="D4" s="114" t="str">
        <f>CONCATENATE(SUM(F10:R10)," ",'0.Identification produit'!C9)</f>
        <v>0 kg</v>
      </c>
      <c r="E4" s="55"/>
      <c r="G4" s="169" t="s">
        <v>832</v>
      </c>
      <c r="H4" s="170"/>
      <c r="I4" s="25"/>
      <c r="J4" s="165" t="s">
        <v>831</v>
      </c>
      <c r="K4" s="166"/>
      <c r="L4" s="166"/>
      <c r="N4" s="169" t="s">
        <v>833</v>
      </c>
      <c r="O4" s="170"/>
      <c r="R4" s="190" t="s">
        <v>795</v>
      </c>
      <c r="T4" s="194" t="s">
        <v>784</v>
      </c>
      <c r="U4" s="195"/>
      <c r="V4" s="195"/>
      <c r="W4" s="195"/>
      <c r="X4" s="195"/>
      <c r="Y4" s="195"/>
      <c r="Z4" s="195"/>
      <c r="AA4" s="195"/>
      <c r="AB4" s="195"/>
      <c r="AC4" s="195"/>
      <c r="AD4" s="195"/>
      <c r="AE4" s="196"/>
    </row>
    <row r="5" spans="2:31" ht="41" customHeight="1" x14ac:dyDescent="0.35">
      <c r="B5" s="159" t="s">
        <v>794</v>
      </c>
      <c r="C5" s="159"/>
      <c r="D5" s="115">
        <f>IFERROR(SUM(F10:R10)/'0.Identification produit'!$C$8,0)</f>
        <v>0</v>
      </c>
      <c r="E5" s="72" t="str">
        <f>IF('0.Identification produit'!C8=0,"Information manquante dans l'onglet 0.Identification produit - cellule C8","")</f>
        <v>Information manquante dans l'onglet 0.Identification produit - cellule C8</v>
      </c>
      <c r="G5" s="171" t="str">
        <f>IF(D5&gt;=50%,IF(D6&gt;=60%,"Produit majoritairement recyclable",IF(D6&gt;=50%,"Produit majoritairement recyclable SOUS RESERVE de prendre en compte les éventuelles liaisons perturbatrices","Aucune mention de recyclabilité ne peut être affichée")),"La nomenclature renseignée n'est pas suffisamment complète")</f>
        <v>La nomenclature renseignée n'est pas suffisamment complète</v>
      </c>
      <c r="H5" s="172"/>
      <c r="I5" s="25"/>
      <c r="J5" s="161" t="s">
        <v>834</v>
      </c>
      <c r="K5" s="162"/>
      <c r="L5" s="167" t="s">
        <v>817</v>
      </c>
      <c r="N5" s="171" t="str">
        <f>IF(G5="Produit majoritairement recyclable SOUS RESERVE de prendre en compte les éventuelles liaisons perturbatrices",IF(L5="Oui","Produit majoritairement recyclable","Aucune mention de recyclabilité ne peut être affichée"),G5)</f>
        <v>La nomenclature renseignée n'est pas suffisamment complète</v>
      </c>
      <c r="O5" s="172"/>
      <c r="R5" s="190"/>
      <c r="T5" s="197"/>
      <c r="U5" s="198"/>
      <c r="V5" s="198"/>
      <c r="W5" s="198"/>
      <c r="X5" s="198"/>
      <c r="Y5" s="198"/>
      <c r="Z5" s="198"/>
      <c r="AA5" s="198"/>
      <c r="AB5" s="198"/>
      <c r="AC5" s="198"/>
      <c r="AD5" s="198"/>
      <c r="AE5" s="199"/>
    </row>
    <row r="6" spans="2:31" ht="29.5" customHeight="1" thickBot="1" x14ac:dyDescent="0.4">
      <c r="B6" s="160" t="s">
        <v>750</v>
      </c>
      <c r="C6" s="160"/>
      <c r="D6" s="116">
        <f>VLOOKUP('0.Identification produit'!$C$7,'3.Bilan matière'!$AC$12:$AD$19,2,0)</f>
        <v>0</v>
      </c>
      <c r="E6" s="72" t="str">
        <f>IF('0.Identification produit'!C7="à compléter","Information manquante dans l'onglet 0.Identification produit - cellule C7","")</f>
        <v>Information manquante dans l'onglet 0.Identification produit - cellule C7</v>
      </c>
      <c r="G6" s="173"/>
      <c r="H6" s="174"/>
      <c r="I6" s="25"/>
      <c r="J6" s="163"/>
      <c r="K6" s="164"/>
      <c r="L6" s="168"/>
      <c r="N6" s="173"/>
      <c r="O6" s="174"/>
      <c r="R6" s="190"/>
      <c r="T6" s="197"/>
      <c r="U6" s="198"/>
      <c r="V6" s="198"/>
      <c r="W6" s="198"/>
      <c r="X6" s="198"/>
      <c r="Y6" s="198"/>
      <c r="Z6" s="198"/>
      <c r="AA6" s="198"/>
      <c r="AB6" s="198"/>
      <c r="AC6" s="198"/>
      <c r="AD6" s="198"/>
      <c r="AE6" s="199"/>
    </row>
    <row r="7" spans="2:31" ht="29.5" customHeight="1" thickBot="1" x14ac:dyDescent="0.4">
      <c r="B7" s="160" t="s">
        <v>751</v>
      </c>
      <c r="C7" s="160"/>
      <c r="D7" s="116">
        <f>VLOOKUP('0.Identification produit'!$C$7,'3.Bilan matière'!$AC$12:$AE$19,3,0)</f>
        <v>0</v>
      </c>
      <c r="E7" s="72" t="str">
        <f>IF('0.Identification produit'!C7="à compléter","Information manquante dans l'onglet 0.Identification produit - cellule C7","")</f>
        <v>Information manquante dans l'onglet 0.Identification produit - cellule C7</v>
      </c>
      <c r="G7" s="25"/>
      <c r="I7" s="25"/>
      <c r="M7" s="25"/>
      <c r="R7" s="73"/>
      <c r="T7" s="200"/>
      <c r="U7" s="201"/>
      <c r="V7" s="201"/>
      <c r="W7" s="201"/>
      <c r="X7" s="201"/>
      <c r="Y7" s="201"/>
      <c r="Z7" s="201"/>
      <c r="AA7" s="201"/>
      <c r="AB7" s="201"/>
      <c r="AC7" s="201"/>
      <c r="AD7" s="201"/>
      <c r="AE7" s="202"/>
    </row>
    <row r="9" spans="2:31" ht="15" thickBot="1" x14ac:dyDescent="0.4"/>
    <row r="10" spans="2:31" ht="15.5" customHeight="1" thickBot="1" x14ac:dyDescent="0.4">
      <c r="E10" s="112" t="s">
        <v>738</v>
      </c>
      <c r="F10" s="113">
        <f>SUM(F15:F1014)</f>
        <v>0</v>
      </c>
      <c r="G10" s="113">
        <f t="shared" ref="G10:R10" si="0">SUM(G15:G1014)</f>
        <v>0</v>
      </c>
      <c r="H10" s="113">
        <f t="shared" si="0"/>
        <v>0</v>
      </c>
      <c r="I10" s="113">
        <f t="shared" si="0"/>
        <v>0</v>
      </c>
      <c r="J10" s="113">
        <f t="shared" si="0"/>
        <v>0</v>
      </c>
      <c r="K10" s="113">
        <f t="shared" si="0"/>
        <v>0</v>
      </c>
      <c r="L10" s="113">
        <f t="shared" si="0"/>
        <v>0</v>
      </c>
      <c r="M10" s="113">
        <f>SUM(M15:M1014)</f>
        <v>0</v>
      </c>
      <c r="N10" s="113">
        <f t="shared" si="0"/>
        <v>0</v>
      </c>
      <c r="O10" s="113">
        <f t="shared" si="0"/>
        <v>0</v>
      </c>
      <c r="P10" s="113">
        <f t="shared" si="0"/>
        <v>0</v>
      </c>
      <c r="Q10" s="113">
        <f t="shared" si="0"/>
        <v>0</v>
      </c>
      <c r="R10" s="113">
        <f t="shared" si="0"/>
        <v>0</v>
      </c>
      <c r="T10" s="68">
        <f>SUM(T15:T1014)</f>
        <v>0</v>
      </c>
      <c r="U10" s="68">
        <f t="shared" ref="U10:AA10" si="1">SUM(U15:U1014)</f>
        <v>0</v>
      </c>
      <c r="V10" s="68">
        <f t="shared" si="1"/>
        <v>0</v>
      </c>
      <c r="W10" s="68">
        <f t="shared" si="1"/>
        <v>0</v>
      </c>
      <c r="X10" s="68">
        <f t="shared" si="1"/>
        <v>0</v>
      </c>
      <c r="Y10" s="68">
        <f t="shared" si="1"/>
        <v>0</v>
      </c>
      <c r="Z10" s="68">
        <f t="shared" si="1"/>
        <v>0</v>
      </c>
      <c r="AA10" s="68">
        <f t="shared" si="1"/>
        <v>0</v>
      </c>
    </row>
    <row r="11" spans="2:31" ht="35.5" customHeight="1" thickBot="1" x14ac:dyDescent="0.4">
      <c r="B11" s="175" t="s">
        <v>737</v>
      </c>
      <c r="C11" s="176"/>
      <c r="D11" s="176"/>
      <c r="E11" s="176"/>
      <c r="F11" s="177"/>
      <c r="G11" s="178" t="s">
        <v>743</v>
      </c>
      <c r="H11" s="179"/>
      <c r="I11" s="180" t="s">
        <v>742</v>
      </c>
      <c r="J11" s="180"/>
      <c r="K11" s="180"/>
      <c r="L11" s="181"/>
      <c r="M11" s="204" t="s">
        <v>796</v>
      </c>
      <c r="N11" s="204"/>
      <c r="O11" s="204"/>
      <c r="P11" s="204"/>
      <c r="Q11" s="204"/>
      <c r="R11" s="120" t="s">
        <v>753</v>
      </c>
      <c r="T11" s="203" t="s">
        <v>747</v>
      </c>
      <c r="U11" s="203"/>
      <c r="V11" s="203"/>
      <c r="W11" s="203"/>
      <c r="X11" s="203"/>
      <c r="Y11" s="203"/>
      <c r="Z11" s="203"/>
      <c r="AA11" s="203"/>
      <c r="AC11" s="6"/>
      <c r="AD11" s="69" t="s">
        <v>748</v>
      </c>
      <c r="AE11" s="69" t="s">
        <v>749</v>
      </c>
    </row>
    <row r="12" spans="2:31" ht="29" customHeight="1" x14ac:dyDescent="0.35">
      <c r="B12" s="186" t="s">
        <v>726</v>
      </c>
      <c r="C12" s="184" t="s">
        <v>725</v>
      </c>
      <c r="D12" s="184" t="s">
        <v>724</v>
      </c>
      <c r="E12" s="184" t="s">
        <v>739</v>
      </c>
      <c r="F12" s="182" t="s">
        <v>740</v>
      </c>
      <c r="G12" s="78" t="s">
        <v>728</v>
      </c>
      <c r="H12" s="79" t="s">
        <v>782</v>
      </c>
      <c r="I12" s="205" t="s">
        <v>782</v>
      </c>
      <c r="J12" s="206"/>
      <c r="K12" s="205" t="s">
        <v>752</v>
      </c>
      <c r="L12" s="206"/>
      <c r="M12" s="207" t="s">
        <v>782</v>
      </c>
      <c r="N12" s="208"/>
      <c r="O12" s="208"/>
      <c r="P12" s="122" t="s">
        <v>752</v>
      </c>
      <c r="Q12" s="121" t="s">
        <v>729</v>
      </c>
      <c r="R12" s="191" t="s">
        <v>803</v>
      </c>
      <c r="T12" s="193" t="s">
        <v>610</v>
      </c>
      <c r="U12" s="193"/>
      <c r="V12" s="193" t="s">
        <v>611</v>
      </c>
      <c r="W12" s="193"/>
      <c r="X12" s="193" t="s">
        <v>612</v>
      </c>
      <c r="Y12" s="193"/>
      <c r="Z12" s="193" t="s">
        <v>744</v>
      </c>
      <c r="AA12" s="193"/>
      <c r="AC12" s="21" t="s">
        <v>621</v>
      </c>
      <c r="AD12" s="70">
        <f>IFERROR(T$10/'0.Identification produit'!$C$8,0)</f>
        <v>0</v>
      </c>
      <c r="AE12" s="70">
        <f>IFERROR(U$10/'0.Identification produit'!$C$8,0)</f>
        <v>0</v>
      </c>
    </row>
    <row r="13" spans="2:31" ht="47.5" customHeight="1" x14ac:dyDescent="0.35">
      <c r="B13" s="187"/>
      <c r="C13" s="185"/>
      <c r="D13" s="185"/>
      <c r="E13" s="185"/>
      <c r="F13" s="183"/>
      <c r="G13" s="106" t="s">
        <v>692</v>
      </c>
      <c r="H13" s="107" t="s">
        <v>730</v>
      </c>
      <c r="I13" s="107" t="s">
        <v>731</v>
      </c>
      <c r="J13" s="107" t="s">
        <v>732</v>
      </c>
      <c r="K13" s="107" t="s">
        <v>0</v>
      </c>
      <c r="L13" s="107" t="s">
        <v>1</v>
      </c>
      <c r="M13" s="107" t="s">
        <v>733</v>
      </c>
      <c r="N13" s="107" t="s">
        <v>710</v>
      </c>
      <c r="O13" s="107" t="s">
        <v>734</v>
      </c>
      <c r="P13" s="107" t="s">
        <v>735</v>
      </c>
      <c r="Q13" s="108" t="s">
        <v>736</v>
      </c>
      <c r="R13" s="192"/>
      <c r="T13" s="62" t="s">
        <v>745</v>
      </c>
      <c r="U13" s="62" t="s">
        <v>746</v>
      </c>
      <c r="V13" s="62" t="s">
        <v>745</v>
      </c>
      <c r="W13" s="62" t="s">
        <v>746</v>
      </c>
      <c r="X13" s="62" t="s">
        <v>745</v>
      </c>
      <c r="Y13" s="62" t="s">
        <v>746</v>
      </c>
      <c r="Z13" s="62" t="s">
        <v>745</v>
      </c>
      <c r="AA13" s="62" t="s">
        <v>746</v>
      </c>
      <c r="AC13" s="21" t="s">
        <v>622</v>
      </c>
      <c r="AD13" s="70">
        <f>IFERROR(Z$10/'0.Identification produit'!$C$8,0)</f>
        <v>0</v>
      </c>
      <c r="AE13" s="70">
        <f>IFERROR(AA$10/'0.Identification produit'!$C$8,0)</f>
        <v>0</v>
      </c>
    </row>
    <row r="14" spans="2:31" ht="61" customHeight="1" thickBot="1" x14ac:dyDescent="0.4">
      <c r="B14" s="109" t="s">
        <v>717</v>
      </c>
      <c r="C14" s="110" t="s">
        <v>717</v>
      </c>
      <c r="D14" s="110" t="s">
        <v>727</v>
      </c>
      <c r="E14" s="110" t="s">
        <v>741</v>
      </c>
      <c r="F14" s="111" t="s">
        <v>785</v>
      </c>
      <c r="G14" s="188" t="s">
        <v>806</v>
      </c>
      <c r="H14" s="189"/>
      <c r="I14" s="189"/>
      <c r="J14" s="189"/>
      <c r="K14" s="189"/>
      <c r="L14" s="189"/>
      <c r="M14" s="189"/>
      <c r="N14" s="189"/>
      <c r="O14" s="189"/>
      <c r="P14" s="189"/>
      <c r="Q14" s="189"/>
      <c r="R14" s="192"/>
      <c r="S14" s="64"/>
      <c r="T14" s="6"/>
      <c r="U14" s="6"/>
      <c r="V14" s="6"/>
      <c r="W14" s="6"/>
      <c r="X14" s="6"/>
      <c r="Y14" s="6"/>
      <c r="Z14" s="6"/>
      <c r="AA14" s="6"/>
      <c r="AC14" s="21" t="s">
        <v>623</v>
      </c>
      <c r="AD14" s="70">
        <f>IFERROR(V$10/'0.Identification produit'!$C$8,0)</f>
        <v>0</v>
      </c>
      <c r="AE14" s="70">
        <f>IFERROR(W$10/'0.Identification produit'!$C$8,0)</f>
        <v>0</v>
      </c>
    </row>
    <row r="15" spans="2:31" x14ac:dyDescent="0.35">
      <c r="B15" s="34"/>
      <c r="C15" s="34"/>
      <c r="D15" s="27"/>
      <c r="E15" s="59"/>
      <c r="F15" s="57"/>
      <c r="G15" s="53"/>
      <c r="H15" s="53"/>
      <c r="I15" s="53"/>
      <c r="J15" s="53"/>
      <c r="K15" s="53"/>
      <c r="L15" s="53"/>
      <c r="M15" s="53"/>
      <c r="N15" s="53"/>
      <c r="O15" s="53"/>
      <c r="P15" s="60"/>
      <c r="Q15" s="74"/>
      <c r="R15" s="66"/>
      <c r="S15" s="65"/>
      <c r="T15" s="67">
        <f>$G15+$H15+$L15+IF(ISBLANK($E15),0,$F15*VLOOKUP($E15,'INFO_Matières recyclables'!$I$6:$M$14,2,0))</f>
        <v>0</v>
      </c>
      <c r="U15" s="67">
        <f>$I15+$J15+$K15+$M15+$N15+$O15+$P15+$Q15+$R15+IF(ISBLANK($E15),0,$F15*(1-VLOOKUP($E15,'INFO_Matières recyclables'!$I$6:$M$14,2,0)))</f>
        <v>0</v>
      </c>
      <c r="V15" s="67">
        <f>$G15+$H15+$K15+IF(ISBLANK($E15),0,$F15*VLOOKUP($E15,'INFO_Matières recyclables'!$I$6:$M$14,3,0))</f>
        <v>0</v>
      </c>
      <c r="W15" s="67">
        <f>$I15+$J15+$L15+$M15+$N15+$O15+$P15+$Q15+$R15+IF(ISBLANK($E15),0,$F15*(1-VLOOKUP($E15,'INFO_Matières recyclables'!$I$6:$M$14,3,0)))</f>
        <v>0</v>
      </c>
      <c r="X15" s="67">
        <f>$G15+$H15+$I15+IF(ISBLANK($E15),0,$F15*VLOOKUP($E15,'INFO_Matières recyclables'!$I$6:$M$14,4,0))</f>
        <v>0</v>
      </c>
      <c r="Y15" s="67">
        <f>$J15+$K15+$L15+$M15+$N15+$O15+$P15+$Q15+$R15+IF(ISBLANK($E15),0,$F15*(1-VLOOKUP($E15,'INFO_Matières recyclables'!$I$6:$M$14,4,0)))</f>
        <v>0</v>
      </c>
      <c r="Z15" s="67">
        <f>$G15+$H15+$I15+$J15+IF(ISBLANK($E15),0,$F15*VLOOKUP($E15,'INFO_Matières recyclables'!$I$6:$M$14,5,0))</f>
        <v>0</v>
      </c>
      <c r="AA15" s="67">
        <f>$K15+$L15+$M15+$N15+$O15+$P15+$Q15+$R15+IF(ISBLANK($E15),0,$F15*(1-VLOOKUP($E15,'INFO_Matières recyclables'!$I$6:$M$14,5,0)))</f>
        <v>0</v>
      </c>
      <c r="AC15" s="21" t="s">
        <v>624</v>
      </c>
      <c r="AD15" s="70">
        <f>IFERROR(X$10/'0.Identification produit'!$C$8,0)</f>
        <v>0</v>
      </c>
      <c r="AE15" s="70">
        <f>IFERROR(Y$10/'0.Identification produit'!$C$8,0)</f>
        <v>0</v>
      </c>
    </row>
    <row r="16" spans="2:31" x14ac:dyDescent="0.35">
      <c r="B16" s="5"/>
      <c r="C16" s="5"/>
      <c r="D16" s="26"/>
      <c r="E16" s="56"/>
      <c r="F16" s="58"/>
      <c r="G16" s="54"/>
      <c r="H16" s="54"/>
      <c r="I16" s="54"/>
      <c r="J16" s="54"/>
      <c r="K16" s="54"/>
      <c r="L16" s="54"/>
      <c r="M16" s="54"/>
      <c r="N16" s="54"/>
      <c r="O16" s="54"/>
      <c r="P16" s="61"/>
      <c r="Q16" s="75"/>
      <c r="R16" s="66"/>
      <c r="S16" s="65"/>
      <c r="T16" s="67">
        <f>$G16+$H16+$L16+IF(ISBLANK($E16),0,$F16*VLOOKUP($E16,'INFO_Matières recyclables'!$I$6:$M$14,2,0))</f>
        <v>0</v>
      </c>
      <c r="U16" s="67">
        <f>$I16+$J16+$K16+$M16+$N16+$O16+$P16+$Q16+$R16+IF(ISBLANK($E16),0,$F16*(1-VLOOKUP($E16,'INFO_Matières recyclables'!$I$6:$M$14,2,0)))</f>
        <v>0</v>
      </c>
      <c r="V16" s="67">
        <f>$G16+$H16+$K16+IF(ISBLANK($E16),0,$F16*VLOOKUP($E16,'INFO_Matières recyclables'!$I$6:$M$14,3,0))</f>
        <v>0</v>
      </c>
      <c r="W16" s="67">
        <f>$I16+$J16+$L16+$M16+$N16+$O16+$P16+$Q16+$R16+IF(ISBLANK($E16),0,$F16*(1-VLOOKUP($E16,'INFO_Matières recyclables'!$I$6:$M$14,3,0)))</f>
        <v>0</v>
      </c>
      <c r="X16" s="67">
        <f>$G16+$H16+$I16+IF(ISBLANK($E16),0,$F16*VLOOKUP($E16,'INFO_Matières recyclables'!$I$6:$M$14,4,0))</f>
        <v>0</v>
      </c>
      <c r="Y16" s="67">
        <f>$J16+$K16+$L16+$M16+$N16+$O16+$P16+$Q16+$R16+IF(ISBLANK($E16),0,$F16*(1-VLOOKUP($E16,'INFO_Matières recyclables'!$I$6:$M$14,4,0)))</f>
        <v>0</v>
      </c>
      <c r="Z16" s="67">
        <f>$G16+$H16+$I16+$J16+IF(ISBLANK($E16),0,$F16*VLOOKUP($E16,'INFO_Matières recyclables'!$I$6:$M$14,5,0))</f>
        <v>0</v>
      </c>
      <c r="AA16" s="67">
        <f>$K16+$L16+$M16+$N16+$O16+$P16+$Q16+$R16+IF(ISBLANK($E16),0,$F16*(1-VLOOKUP($E16,'INFO_Matières recyclables'!$I$6:$M$14,5,0)))</f>
        <v>0</v>
      </c>
      <c r="AC16" s="21" t="s">
        <v>625</v>
      </c>
      <c r="AD16" s="70">
        <f>IFERROR(X$10/'0.Identification produit'!$C$8,0)</f>
        <v>0</v>
      </c>
      <c r="AE16" s="70">
        <f>IFERROR(Y$10/'0.Identification produit'!$C$8,0)</f>
        <v>0</v>
      </c>
    </row>
    <row r="17" spans="2:31" x14ac:dyDescent="0.35">
      <c r="B17" s="5"/>
      <c r="C17" s="5"/>
      <c r="D17" s="26"/>
      <c r="E17" s="56"/>
      <c r="F17" s="58"/>
      <c r="G17" s="54"/>
      <c r="H17" s="54"/>
      <c r="I17" s="54"/>
      <c r="J17" s="54"/>
      <c r="K17" s="54"/>
      <c r="L17" s="54"/>
      <c r="M17" s="54"/>
      <c r="N17" s="54"/>
      <c r="O17" s="54"/>
      <c r="P17" s="61"/>
      <c r="Q17" s="75"/>
      <c r="R17" s="66"/>
      <c r="S17" s="65"/>
      <c r="T17" s="67">
        <f>$G17+$H17+$L17+IF(ISBLANK($E17),0,$F17*VLOOKUP($E17,'INFO_Matières recyclables'!$I$6:$M$14,2,0))</f>
        <v>0</v>
      </c>
      <c r="U17" s="67">
        <f>$I17+$J17+$K17+$M17+$N17+$O17+$P17+$Q17+$R17+IF(ISBLANK($E17),0,$F17*(1-VLOOKUP($E17,'INFO_Matières recyclables'!$I$6:$M$14,2,0)))</f>
        <v>0</v>
      </c>
      <c r="V17" s="67">
        <f>$G17+$H17+$K17+IF(ISBLANK($E17),0,$F17*VLOOKUP($E17,'INFO_Matières recyclables'!$I$6:$M$14,3,0))</f>
        <v>0</v>
      </c>
      <c r="W17" s="67">
        <f>$I17+$J17+$L17+$M17+$N17+$O17+$P17+$Q17+$R17+IF(ISBLANK($E17),0,$F17*(1-VLOOKUP($E17,'INFO_Matières recyclables'!$I$6:$M$14,3,0)))</f>
        <v>0</v>
      </c>
      <c r="X17" s="67">
        <f>$G17+$H17+$I17+IF(ISBLANK($E17),0,$F17*VLOOKUP($E17,'INFO_Matières recyclables'!$I$6:$M$14,4,0))</f>
        <v>0</v>
      </c>
      <c r="Y17" s="67">
        <f>$J17+$K17+$L17+$M17+$N17+$O17+$P17+$Q17+$R17+IF(ISBLANK($E17),0,$F17*(1-VLOOKUP($E17,'INFO_Matières recyclables'!$I$6:$M$14,4,0)))</f>
        <v>0</v>
      </c>
      <c r="Z17" s="67">
        <f>$G17+$H17+$I17+$J17+IF(ISBLANK($E17),0,$F17*VLOOKUP($E17,'INFO_Matières recyclables'!$I$6:$M$14,5,0))</f>
        <v>0</v>
      </c>
      <c r="AA17" s="67">
        <f>$K17+$L17+$M17+$N17+$O17+$P17+$Q17+$R17+IF(ISBLANK($E17),0,$F17*(1-VLOOKUP($E17,'INFO_Matières recyclables'!$I$6:$M$14,5,0)))</f>
        <v>0</v>
      </c>
      <c r="AC17" s="21" t="s">
        <v>626</v>
      </c>
      <c r="AD17" s="70">
        <f>IFERROR(X$10/'0.Identification produit'!$C$8,0)</f>
        <v>0</v>
      </c>
      <c r="AE17" s="70">
        <f>IFERROR(Y$10/'0.Identification produit'!$C$8,0)</f>
        <v>0</v>
      </c>
    </row>
    <row r="18" spans="2:31" x14ac:dyDescent="0.35">
      <c r="B18" s="5"/>
      <c r="C18" s="5"/>
      <c r="D18" s="26"/>
      <c r="E18" s="56"/>
      <c r="F18" s="58"/>
      <c r="G18" s="54"/>
      <c r="H18" s="54"/>
      <c r="I18" s="54"/>
      <c r="J18" s="54"/>
      <c r="K18" s="54"/>
      <c r="L18" s="54"/>
      <c r="M18" s="54"/>
      <c r="N18" s="54"/>
      <c r="O18" s="54"/>
      <c r="P18" s="61"/>
      <c r="Q18" s="75"/>
      <c r="R18" s="66"/>
      <c r="S18" s="65"/>
      <c r="T18" s="67">
        <f>$G18+$H18+$L18+IF(ISBLANK($E18),0,$F18*VLOOKUP($E18,'INFO_Matières recyclables'!$I$6:$M$14,2,0))</f>
        <v>0</v>
      </c>
      <c r="U18" s="67">
        <f>$I18+$J18+$K18+$M18+$N18+$O18+$P18+$Q18+$R18+IF(ISBLANK($E18),0,$F18*(1-VLOOKUP($E18,'INFO_Matières recyclables'!$I$6:$M$14,2,0)))</f>
        <v>0</v>
      </c>
      <c r="V18" s="67">
        <f>$G18+$H18+$K18+IF(ISBLANK($E18),0,$F18*VLOOKUP($E18,'INFO_Matières recyclables'!$I$6:$M$14,3,0))</f>
        <v>0</v>
      </c>
      <c r="W18" s="67">
        <f>$I18+$J18+$L18+$M18+$N18+$O18+$P18+$Q18+$R18+IF(ISBLANK($E18),0,$F18*(1-VLOOKUP($E18,'INFO_Matières recyclables'!$I$6:$M$14,3,0)))</f>
        <v>0</v>
      </c>
      <c r="X18" s="67">
        <f>$G18+$H18+$I18+IF(ISBLANK($E18),0,$F18*VLOOKUP($E18,'INFO_Matières recyclables'!$I$6:$M$14,4,0))</f>
        <v>0</v>
      </c>
      <c r="Y18" s="67">
        <f>$J18+$K18+$L18+$M18+$N18+$O18+$P18+$Q18+$R18+IF(ISBLANK($E18),0,$F18*(1-VLOOKUP($E18,'INFO_Matières recyclables'!$I$6:$M$14,4,0)))</f>
        <v>0</v>
      </c>
      <c r="Z18" s="67">
        <f>$G18+$H18+$I18+$J18+IF(ISBLANK($E18),0,$F18*VLOOKUP($E18,'INFO_Matières recyclables'!$I$6:$M$14,5,0))</f>
        <v>0</v>
      </c>
      <c r="AA18" s="67">
        <f>$K18+$L18+$M18+$N18+$O18+$P18+$Q18+$R18+IF(ISBLANK($E18),0,$F18*(1-VLOOKUP($E18,'INFO_Matières recyclables'!$I$6:$M$14,5,0)))</f>
        <v>0</v>
      </c>
      <c r="AC18" s="21" t="s">
        <v>627</v>
      </c>
      <c r="AD18" s="70">
        <f>IFERROR(V$10/'0.Identification produit'!$C$8,0)</f>
        <v>0</v>
      </c>
      <c r="AE18" s="70">
        <f>IFERROR(W$10/'0.Identification produit'!$C$8,0)</f>
        <v>0</v>
      </c>
    </row>
    <row r="19" spans="2:31" x14ac:dyDescent="0.35">
      <c r="B19" s="5"/>
      <c r="C19" s="5"/>
      <c r="D19" s="26"/>
      <c r="E19" s="56"/>
      <c r="F19" s="58"/>
      <c r="G19" s="54"/>
      <c r="H19" s="54"/>
      <c r="I19" s="54"/>
      <c r="J19" s="54"/>
      <c r="K19" s="54"/>
      <c r="L19" s="54"/>
      <c r="M19" s="54"/>
      <c r="N19" s="54"/>
      <c r="O19" s="54"/>
      <c r="P19" s="61"/>
      <c r="Q19" s="75"/>
      <c r="R19" s="66"/>
      <c r="S19" s="65"/>
      <c r="T19" s="67">
        <f>$G19+$H19+$L19+IF(ISBLANK($E19),0,$F19*VLOOKUP($E19,'INFO_Matières recyclables'!$I$6:$M$14,2,0))</f>
        <v>0</v>
      </c>
      <c r="U19" s="67">
        <f>$I19+$J19+$K19+$M19+$N19+$O19+$P19+$Q19+$R19+IF(ISBLANK($E19),0,$F19*(1-VLOOKUP($E19,'INFO_Matières recyclables'!$I$6:$M$14,2,0)))</f>
        <v>0</v>
      </c>
      <c r="V19" s="67">
        <f>$G19+$H19+$K19+IF(ISBLANK($E19),0,$F19*VLOOKUP($E19,'INFO_Matières recyclables'!$I$6:$M$14,3,0))</f>
        <v>0</v>
      </c>
      <c r="W19" s="67">
        <f>$I19+$J19+$L19+$M19+$N19+$O19+$P19+$Q19+$R19+IF(ISBLANK($E19),0,$F19*(1-VLOOKUP($E19,'INFO_Matières recyclables'!$I$6:$M$14,3,0)))</f>
        <v>0</v>
      </c>
      <c r="X19" s="67">
        <f>$G19+$H19+$I19+IF(ISBLANK($E19),0,$F19*VLOOKUP($E19,'INFO_Matières recyclables'!$I$6:$M$14,4,0))</f>
        <v>0</v>
      </c>
      <c r="Y19" s="67">
        <f>$J19+$K19+$L19+$M19+$N19+$O19+$P19+$Q19+$R19+IF(ISBLANK($E19),0,$F19*(1-VLOOKUP($E19,'INFO_Matières recyclables'!$I$6:$M$14,4,0)))</f>
        <v>0</v>
      </c>
      <c r="Z19" s="67">
        <f>$G19+$H19+$I19+$J19+IF(ISBLANK($E19),0,$F19*VLOOKUP($E19,'INFO_Matières recyclables'!$I$6:$M$14,5,0))</f>
        <v>0</v>
      </c>
      <c r="AA19" s="67">
        <f>$K19+$L19+$M19+$N19+$O19+$P19+$Q19+$R19+IF(ISBLANK($E19),0,$F19*(1-VLOOKUP($E19,'INFO_Matières recyclables'!$I$6:$M$14,5,0)))</f>
        <v>0</v>
      </c>
      <c r="AC19" s="21" t="s">
        <v>647</v>
      </c>
      <c r="AD19" s="71">
        <v>0</v>
      </c>
      <c r="AE19" s="71">
        <v>0</v>
      </c>
    </row>
    <row r="20" spans="2:31" x14ac:dyDescent="0.35">
      <c r="B20" s="5"/>
      <c r="C20" s="5"/>
      <c r="D20" s="26"/>
      <c r="E20" s="56"/>
      <c r="F20" s="58"/>
      <c r="G20" s="54"/>
      <c r="H20" s="54"/>
      <c r="I20" s="54"/>
      <c r="J20" s="54"/>
      <c r="K20" s="54"/>
      <c r="L20" s="54"/>
      <c r="M20" s="54"/>
      <c r="N20" s="54"/>
      <c r="O20" s="54"/>
      <c r="P20" s="61"/>
      <c r="Q20" s="75"/>
      <c r="R20" s="66"/>
      <c r="S20" s="65"/>
      <c r="T20" s="67">
        <f>$G20+$H20+$L20+IF(ISBLANK($E20),0,$F20*VLOOKUP($E20,'INFO_Matières recyclables'!$I$6:$M$14,2,0))</f>
        <v>0</v>
      </c>
      <c r="U20" s="67">
        <f>$I20+$J20+$K20+$M20+$N20+$O20+$P20+$Q20+$R20+IF(ISBLANK($E20),0,$F20*(1-VLOOKUP($E20,'INFO_Matières recyclables'!$I$6:$M$14,2,0)))</f>
        <v>0</v>
      </c>
      <c r="V20" s="67">
        <f>$G20+$H20+$K20+IF(ISBLANK($E20),0,$F20*VLOOKUP($E20,'INFO_Matières recyclables'!$I$6:$M$14,3,0))</f>
        <v>0</v>
      </c>
      <c r="W20" s="67">
        <f>$I20+$J20+$L20+$M20+$N20+$O20+$P20+$Q20+$R20+IF(ISBLANK($E20),0,$F20*(1-VLOOKUP($E20,'INFO_Matières recyclables'!$I$6:$M$14,3,0)))</f>
        <v>0</v>
      </c>
      <c r="X20" s="67">
        <f>$G20+$H20+$I20+IF(ISBLANK($E20),0,$F20*VLOOKUP($E20,'INFO_Matières recyclables'!$I$6:$M$14,4,0))</f>
        <v>0</v>
      </c>
      <c r="Y20" s="67">
        <f>$J20+$K20+$L20+$M20+$N20+$O20+$P20+$Q20+$R20+IF(ISBLANK($E20),0,$F20*(1-VLOOKUP($E20,'INFO_Matières recyclables'!$I$6:$M$14,4,0)))</f>
        <v>0</v>
      </c>
      <c r="Z20" s="67">
        <f>$G20+$H20+$I20+$J20+IF(ISBLANK($E20),0,$F20*VLOOKUP($E20,'INFO_Matières recyclables'!$I$6:$M$14,5,0))</f>
        <v>0</v>
      </c>
      <c r="AA20" s="67">
        <f>$K20+$L20+$M20+$N20+$O20+$P20+$Q20+$R20+IF(ISBLANK($E20),0,$F20*(1-VLOOKUP($E20,'INFO_Matières recyclables'!$I$6:$M$14,5,0)))</f>
        <v>0</v>
      </c>
    </row>
    <row r="21" spans="2:31" x14ac:dyDescent="0.35">
      <c r="B21" s="5"/>
      <c r="C21" s="5"/>
      <c r="D21" s="26"/>
      <c r="E21" s="56"/>
      <c r="F21" s="58"/>
      <c r="G21" s="54"/>
      <c r="H21" s="54"/>
      <c r="I21" s="54"/>
      <c r="J21" s="54"/>
      <c r="K21" s="54"/>
      <c r="L21" s="54"/>
      <c r="M21" s="54"/>
      <c r="N21" s="54"/>
      <c r="O21" s="54"/>
      <c r="P21" s="61"/>
      <c r="Q21" s="75"/>
      <c r="R21" s="66"/>
      <c r="S21" s="65"/>
      <c r="T21" s="67">
        <f>$G21+$H21+$L21+IF(ISBLANK($E21),0,$F21*VLOOKUP($E21,'INFO_Matières recyclables'!$I$6:$M$14,2,0))</f>
        <v>0</v>
      </c>
      <c r="U21" s="67">
        <f>$I21+$J21+$K21+$M21+$N21+$O21+$P21+$Q21+$R21+IF(ISBLANK($E21),0,$F21*(1-VLOOKUP($E21,'INFO_Matières recyclables'!$I$6:$M$14,2,0)))</f>
        <v>0</v>
      </c>
      <c r="V21" s="67">
        <f>$G21+$H21+$K21+IF(ISBLANK($E21),0,$F21*VLOOKUP($E21,'INFO_Matières recyclables'!$I$6:$M$14,3,0))</f>
        <v>0</v>
      </c>
      <c r="W21" s="67">
        <f>$I21+$J21+$L21+$M21+$N21+$O21+$P21+$Q21+$R21+IF(ISBLANK($E21),0,$F21*(1-VLOOKUP($E21,'INFO_Matières recyclables'!$I$6:$M$14,3,0)))</f>
        <v>0</v>
      </c>
      <c r="X21" s="67">
        <f>$G21+$H21+$I21+IF(ISBLANK($E21),0,$F21*VLOOKUP($E21,'INFO_Matières recyclables'!$I$6:$M$14,4,0))</f>
        <v>0</v>
      </c>
      <c r="Y21" s="67">
        <f>$J21+$K21+$L21+$M21+$N21+$O21+$P21+$Q21+$R21+IF(ISBLANK($E21),0,$F21*(1-VLOOKUP($E21,'INFO_Matières recyclables'!$I$6:$M$14,4,0)))</f>
        <v>0</v>
      </c>
      <c r="Z21" s="67">
        <f>$G21+$H21+$I21+$J21+IF(ISBLANK($E21),0,$F21*VLOOKUP($E21,'INFO_Matières recyclables'!$I$6:$M$14,5,0))</f>
        <v>0</v>
      </c>
      <c r="AA21" s="67">
        <f>$K21+$L21+$M21+$N21+$O21+$P21+$Q21+$R21+IF(ISBLANK($E21),0,$F21*(1-VLOOKUP($E21,'INFO_Matières recyclables'!$I$6:$M$14,5,0)))</f>
        <v>0</v>
      </c>
    </row>
    <row r="22" spans="2:31" x14ac:dyDescent="0.35">
      <c r="B22" s="5"/>
      <c r="C22" s="5"/>
      <c r="D22" s="26"/>
      <c r="E22" s="56"/>
      <c r="F22" s="58"/>
      <c r="G22" s="54"/>
      <c r="H22" s="54"/>
      <c r="I22" s="54"/>
      <c r="J22" s="54"/>
      <c r="K22" s="54"/>
      <c r="L22" s="54"/>
      <c r="M22" s="54"/>
      <c r="N22" s="54"/>
      <c r="O22" s="54"/>
      <c r="P22" s="61"/>
      <c r="Q22" s="75"/>
      <c r="R22" s="66"/>
      <c r="S22" s="65"/>
      <c r="T22" s="67">
        <f>$G22+$H22+$L22+IF(ISBLANK($E22),0,$F22*VLOOKUP($E22,'INFO_Matières recyclables'!$I$6:$M$14,2,0))</f>
        <v>0</v>
      </c>
      <c r="U22" s="67">
        <f>$I22+$J22+$K22+$M22+$N22+$O22+$P22+$Q22+$R22+IF(ISBLANK($E22),0,$F22*(1-VLOOKUP($E22,'INFO_Matières recyclables'!$I$6:$M$14,2,0)))</f>
        <v>0</v>
      </c>
      <c r="V22" s="67">
        <f>$G22+$H22+$K22+IF(ISBLANK($E22),0,$F22*VLOOKUP($E22,'INFO_Matières recyclables'!$I$6:$M$14,3,0))</f>
        <v>0</v>
      </c>
      <c r="W22" s="67">
        <f>$I22+$J22+$L22+$M22+$N22+$O22+$P22+$Q22+$R22+IF(ISBLANK($E22),0,$F22*(1-VLOOKUP($E22,'INFO_Matières recyclables'!$I$6:$M$14,3,0)))</f>
        <v>0</v>
      </c>
      <c r="X22" s="67">
        <f>$G22+$H22+$I22+IF(ISBLANK($E22),0,$F22*VLOOKUP($E22,'INFO_Matières recyclables'!$I$6:$M$14,4,0))</f>
        <v>0</v>
      </c>
      <c r="Y22" s="67">
        <f>$J22+$K22+$L22+$M22+$N22+$O22+$P22+$Q22+$R22+IF(ISBLANK($E22),0,$F22*(1-VLOOKUP($E22,'INFO_Matières recyclables'!$I$6:$M$14,4,0)))</f>
        <v>0</v>
      </c>
      <c r="Z22" s="67">
        <f>$G22+$H22+$I22+$J22+IF(ISBLANK($E22),0,$F22*VLOOKUP($E22,'INFO_Matières recyclables'!$I$6:$M$14,5,0))</f>
        <v>0</v>
      </c>
      <c r="AA22" s="67">
        <f>$K22+$L22+$M22+$N22+$O22+$P22+$Q22+$R22+IF(ISBLANK($E22),0,$F22*(1-VLOOKUP($E22,'INFO_Matières recyclables'!$I$6:$M$14,5,0)))</f>
        <v>0</v>
      </c>
    </row>
    <row r="23" spans="2:31" x14ac:dyDescent="0.35">
      <c r="B23" s="5"/>
      <c r="C23" s="5"/>
      <c r="D23" s="26"/>
      <c r="E23" s="56"/>
      <c r="F23" s="58"/>
      <c r="G23" s="54"/>
      <c r="H23" s="54"/>
      <c r="I23" s="54"/>
      <c r="J23" s="54"/>
      <c r="K23" s="54"/>
      <c r="L23" s="54"/>
      <c r="M23" s="54"/>
      <c r="N23" s="54"/>
      <c r="O23" s="54"/>
      <c r="P23" s="61"/>
      <c r="Q23" s="75"/>
      <c r="R23" s="66"/>
      <c r="S23" s="65"/>
      <c r="T23" s="67">
        <f>$G23+$H23+$L23+IF(ISBLANK($E23),0,$F23*VLOOKUP($E23,'INFO_Matières recyclables'!$I$6:$M$14,2,0))</f>
        <v>0</v>
      </c>
      <c r="U23" s="67">
        <f>$I23+$J23+$K23+$M23+$N23+$O23+$P23+$Q23+$R23+IF(ISBLANK($E23),0,$F23*(1-VLOOKUP($E23,'INFO_Matières recyclables'!$I$6:$M$14,2,0)))</f>
        <v>0</v>
      </c>
      <c r="V23" s="67">
        <f>$G23+$H23+$K23+IF(ISBLANK($E23),0,$F23*VLOOKUP($E23,'INFO_Matières recyclables'!$I$6:$M$14,3,0))</f>
        <v>0</v>
      </c>
      <c r="W23" s="67">
        <f>$I23+$J23+$L23+$M23+$N23+$O23+$P23+$Q23+$R23+IF(ISBLANK($E23),0,$F23*(1-VLOOKUP($E23,'INFO_Matières recyclables'!$I$6:$M$14,3,0)))</f>
        <v>0</v>
      </c>
      <c r="X23" s="67">
        <f>$G23+$H23+$I23+IF(ISBLANK($E23),0,$F23*VLOOKUP($E23,'INFO_Matières recyclables'!$I$6:$M$14,4,0))</f>
        <v>0</v>
      </c>
      <c r="Y23" s="67">
        <f>$J23+$K23+$L23+$M23+$N23+$O23+$P23+$Q23+$R23+IF(ISBLANK($E23),0,$F23*(1-VLOOKUP($E23,'INFO_Matières recyclables'!$I$6:$M$14,4,0)))</f>
        <v>0</v>
      </c>
      <c r="Z23" s="67">
        <f>$G23+$H23+$I23+$J23+IF(ISBLANK($E23),0,$F23*VLOOKUP($E23,'INFO_Matières recyclables'!$I$6:$M$14,5,0))</f>
        <v>0</v>
      </c>
      <c r="AA23" s="67">
        <f>$K23+$L23+$M23+$N23+$O23+$P23+$Q23+$R23+IF(ISBLANK($E23),0,$F23*(1-VLOOKUP($E23,'INFO_Matières recyclables'!$I$6:$M$14,5,0)))</f>
        <v>0</v>
      </c>
    </row>
    <row r="24" spans="2:31" x14ac:dyDescent="0.35">
      <c r="B24" s="5"/>
      <c r="C24" s="5"/>
      <c r="D24" s="26"/>
      <c r="E24" s="56"/>
      <c r="F24" s="58"/>
      <c r="G24" s="54"/>
      <c r="H24" s="54"/>
      <c r="I24" s="54"/>
      <c r="J24" s="54"/>
      <c r="K24" s="54"/>
      <c r="L24" s="54"/>
      <c r="M24" s="54"/>
      <c r="N24" s="54"/>
      <c r="O24" s="54"/>
      <c r="P24" s="61"/>
      <c r="Q24" s="75"/>
      <c r="R24" s="66"/>
      <c r="S24" s="65"/>
      <c r="T24" s="67">
        <f>$G24+$H24+$L24+IF(ISBLANK($E24),0,$F24*VLOOKUP($E24,'INFO_Matières recyclables'!$I$6:$M$14,2,0))</f>
        <v>0</v>
      </c>
      <c r="U24" s="67">
        <f>$I24+$J24+$K24+$M24+$N24+$O24+$P24+$Q24+$R24+IF(ISBLANK($E24),0,$F24*(1-VLOOKUP($E24,'INFO_Matières recyclables'!$I$6:$M$14,2,0)))</f>
        <v>0</v>
      </c>
      <c r="V24" s="67">
        <f>$G24+$H24+$K24+IF(ISBLANK($E24),0,$F24*VLOOKUP($E24,'INFO_Matières recyclables'!$I$6:$M$14,3,0))</f>
        <v>0</v>
      </c>
      <c r="W24" s="67">
        <f>$I24+$J24+$L24+$M24+$N24+$O24+$P24+$Q24+$R24+IF(ISBLANK($E24),0,$F24*(1-VLOOKUP($E24,'INFO_Matières recyclables'!$I$6:$M$14,3,0)))</f>
        <v>0</v>
      </c>
      <c r="X24" s="67">
        <f>$G24+$H24+$I24+IF(ISBLANK($E24),0,$F24*VLOOKUP($E24,'INFO_Matières recyclables'!$I$6:$M$14,4,0))</f>
        <v>0</v>
      </c>
      <c r="Y24" s="67">
        <f>$J24+$K24+$L24+$M24+$N24+$O24+$P24+$Q24+$R24+IF(ISBLANK($E24),0,$F24*(1-VLOOKUP($E24,'INFO_Matières recyclables'!$I$6:$M$14,4,0)))</f>
        <v>0</v>
      </c>
      <c r="Z24" s="67">
        <f>$G24+$H24+$I24+$J24+IF(ISBLANK($E24),0,$F24*VLOOKUP($E24,'INFO_Matières recyclables'!$I$6:$M$14,5,0))</f>
        <v>0</v>
      </c>
      <c r="AA24" s="67">
        <f>$K24+$L24+$M24+$N24+$O24+$P24+$Q24+$R24+IF(ISBLANK($E24),0,$F24*(1-VLOOKUP($E24,'INFO_Matières recyclables'!$I$6:$M$14,5,0)))</f>
        <v>0</v>
      </c>
    </row>
    <row r="25" spans="2:31" x14ac:dyDescent="0.35">
      <c r="B25" s="5"/>
      <c r="C25" s="5"/>
      <c r="D25" s="26"/>
      <c r="E25" s="56"/>
      <c r="F25" s="58"/>
      <c r="G25" s="54"/>
      <c r="H25" s="54"/>
      <c r="I25" s="54"/>
      <c r="J25" s="54"/>
      <c r="K25" s="54"/>
      <c r="L25" s="54"/>
      <c r="M25" s="54"/>
      <c r="N25" s="54"/>
      <c r="O25" s="54"/>
      <c r="P25" s="61"/>
      <c r="Q25" s="75"/>
      <c r="R25" s="66"/>
      <c r="S25" s="65"/>
      <c r="T25" s="67">
        <f>$G25+$H25+$L25+IF(ISBLANK($E25),0,$F25*VLOOKUP($E25,'INFO_Matières recyclables'!$I$6:$M$14,2,0))</f>
        <v>0</v>
      </c>
      <c r="U25" s="67">
        <f>$I25+$J25+$K25+$M25+$N25+$O25+$P25+$Q25+$R25+IF(ISBLANK($E25),0,$F25*(1-VLOOKUP($E25,'INFO_Matières recyclables'!$I$6:$M$14,2,0)))</f>
        <v>0</v>
      </c>
      <c r="V25" s="67">
        <f>$G25+$H25+$K25+IF(ISBLANK($E25),0,$F25*VLOOKUP($E25,'INFO_Matières recyclables'!$I$6:$M$14,3,0))</f>
        <v>0</v>
      </c>
      <c r="W25" s="67">
        <f>$I25+$J25+$L25+$M25+$N25+$O25+$P25+$Q25+$R25+IF(ISBLANK($E25),0,$F25*(1-VLOOKUP($E25,'INFO_Matières recyclables'!$I$6:$M$14,3,0)))</f>
        <v>0</v>
      </c>
      <c r="X25" s="67">
        <f>$G25+$H25+$I25+IF(ISBLANK($E25),0,$F25*VLOOKUP($E25,'INFO_Matières recyclables'!$I$6:$M$14,4,0))</f>
        <v>0</v>
      </c>
      <c r="Y25" s="67">
        <f>$J25+$K25+$L25+$M25+$N25+$O25+$P25+$Q25+$R25+IF(ISBLANK($E25),0,$F25*(1-VLOOKUP($E25,'INFO_Matières recyclables'!$I$6:$M$14,4,0)))</f>
        <v>0</v>
      </c>
      <c r="Z25" s="67">
        <f>$G25+$H25+$I25+$J25+IF(ISBLANK($E25),0,$F25*VLOOKUP($E25,'INFO_Matières recyclables'!$I$6:$M$14,5,0))</f>
        <v>0</v>
      </c>
      <c r="AA25" s="67">
        <f>$K25+$L25+$M25+$N25+$O25+$P25+$Q25+$R25+IF(ISBLANK($E25),0,$F25*(1-VLOOKUP($E25,'INFO_Matières recyclables'!$I$6:$M$14,5,0)))</f>
        <v>0</v>
      </c>
    </row>
    <row r="26" spans="2:31" x14ac:dyDescent="0.35">
      <c r="B26" s="5"/>
      <c r="C26" s="5"/>
      <c r="D26" s="26"/>
      <c r="E26" s="56"/>
      <c r="F26" s="58"/>
      <c r="G26" s="54"/>
      <c r="H26" s="54"/>
      <c r="I26" s="54"/>
      <c r="J26" s="54"/>
      <c r="K26" s="54"/>
      <c r="L26" s="54"/>
      <c r="M26" s="54"/>
      <c r="N26" s="54"/>
      <c r="O26" s="54"/>
      <c r="P26" s="61"/>
      <c r="Q26" s="75"/>
      <c r="R26" s="66"/>
      <c r="S26" s="65"/>
      <c r="T26" s="67">
        <f>$G26+$H26+$L26+IF(ISBLANK($E26),0,$F26*VLOOKUP($E26,'INFO_Matières recyclables'!$I$6:$M$14,2,0))</f>
        <v>0</v>
      </c>
      <c r="U26" s="67">
        <f>$I26+$J26+$K26+$M26+$N26+$O26+$P26+$Q26+$R26+IF(ISBLANK($E26),0,$F26*(1-VLOOKUP($E26,'INFO_Matières recyclables'!$I$6:$M$14,2,0)))</f>
        <v>0</v>
      </c>
      <c r="V26" s="67">
        <f>$G26+$H26+$K26+IF(ISBLANK($E26),0,$F26*VLOOKUP($E26,'INFO_Matières recyclables'!$I$6:$M$14,3,0))</f>
        <v>0</v>
      </c>
      <c r="W26" s="67">
        <f>$I26+$J26+$L26+$M26+$N26+$O26+$P26+$Q26+$R26+IF(ISBLANK($E26),0,$F26*(1-VLOOKUP($E26,'INFO_Matières recyclables'!$I$6:$M$14,3,0)))</f>
        <v>0</v>
      </c>
      <c r="X26" s="67">
        <f>$G26+$H26+$I26+IF(ISBLANK($E26),0,$F26*VLOOKUP($E26,'INFO_Matières recyclables'!$I$6:$M$14,4,0))</f>
        <v>0</v>
      </c>
      <c r="Y26" s="67">
        <f>$J26+$K26+$L26+$M26+$N26+$O26+$P26+$Q26+$R26+IF(ISBLANK($E26),0,$F26*(1-VLOOKUP($E26,'INFO_Matières recyclables'!$I$6:$M$14,4,0)))</f>
        <v>0</v>
      </c>
      <c r="Z26" s="67">
        <f>$G26+$H26+$I26+$J26+IF(ISBLANK($E26),0,$F26*VLOOKUP($E26,'INFO_Matières recyclables'!$I$6:$M$14,5,0))</f>
        <v>0</v>
      </c>
      <c r="AA26" s="67">
        <f>$K26+$L26+$M26+$N26+$O26+$P26+$Q26+$R26+IF(ISBLANK($E26),0,$F26*(1-VLOOKUP($E26,'INFO_Matières recyclables'!$I$6:$M$14,5,0)))</f>
        <v>0</v>
      </c>
    </row>
    <row r="27" spans="2:31" x14ac:dyDescent="0.35">
      <c r="B27" s="5"/>
      <c r="C27" s="5"/>
      <c r="D27" s="26"/>
      <c r="E27" s="56"/>
      <c r="F27" s="58"/>
      <c r="G27" s="54"/>
      <c r="H27" s="54"/>
      <c r="I27" s="54"/>
      <c r="J27" s="54"/>
      <c r="K27" s="54"/>
      <c r="L27" s="54"/>
      <c r="M27" s="54"/>
      <c r="N27" s="54"/>
      <c r="O27" s="54"/>
      <c r="P27" s="61"/>
      <c r="Q27" s="75"/>
      <c r="R27" s="66"/>
      <c r="S27" s="65"/>
      <c r="T27" s="67">
        <f>$G27+$H27+$L27+IF(ISBLANK($E27),0,$F27*VLOOKUP($E27,'INFO_Matières recyclables'!$I$6:$M$14,2,0))</f>
        <v>0</v>
      </c>
      <c r="U27" s="67">
        <f>$I27+$J27+$K27+$M27+$N27+$O27+$P27+$Q27+$R27+IF(ISBLANK($E27),0,$F27*(1-VLOOKUP($E27,'INFO_Matières recyclables'!$I$6:$M$14,2,0)))</f>
        <v>0</v>
      </c>
      <c r="V27" s="67">
        <f>$G27+$H27+$K27+IF(ISBLANK($E27),0,$F27*VLOOKUP($E27,'INFO_Matières recyclables'!$I$6:$M$14,3,0))</f>
        <v>0</v>
      </c>
      <c r="W27" s="67">
        <f>$I27+$J27+$L27+$M27+$N27+$O27+$P27+$Q27+$R27+IF(ISBLANK($E27),0,$F27*(1-VLOOKUP($E27,'INFO_Matières recyclables'!$I$6:$M$14,3,0)))</f>
        <v>0</v>
      </c>
      <c r="X27" s="67">
        <f>$G27+$H27+$I27+IF(ISBLANK($E27),0,$F27*VLOOKUP($E27,'INFO_Matières recyclables'!$I$6:$M$14,4,0))</f>
        <v>0</v>
      </c>
      <c r="Y27" s="67">
        <f>$J27+$K27+$L27+$M27+$N27+$O27+$P27+$Q27+$R27+IF(ISBLANK($E27),0,$F27*(1-VLOOKUP($E27,'INFO_Matières recyclables'!$I$6:$M$14,4,0)))</f>
        <v>0</v>
      </c>
      <c r="Z27" s="67">
        <f>$G27+$H27+$I27+$J27+IF(ISBLANK($E27),0,$F27*VLOOKUP($E27,'INFO_Matières recyclables'!$I$6:$M$14,5,0))</f>
        <v>0</v>
      </c>
      <c r="AA27" s="67">
        <f>$K27+$L27+$M27+$N27+$O27+$P27+$Q27+$R27+IF(ISBLANK($E27),0,$F27*(1-VLOOKUP($E27,'INFO_Matières recyclables'!$I$6:$M$14,5,0)))</f>
        <v>0</v>
      </c>
    </row>
    <row r="28" spans="2:31" x14ac:dyDescent="0.35">
      <c r="B28" s="5"/>
      <c r="C28" s="5"/>
      <c r="D28" s="26"/>
      <c r="E28" s="56"/>
      <c r="F28" s="58"/>
      <c r="G28" s="54"/>
      <c r="H28" s="54"/>
      <c r="I28" s="54"/>
      <c r="J28" s="54"/>
      <c r="K28" s="54"/>
      <c r="L28" s="54"/>
      <c r="M28" s="54"/>
      <c r="N28" s="54"/>
      <c r="O28" s="54"/>
      <c r="P28" s="61"/>
      <c r="Q28" s="75"/>
      <c r="R28" s="66"/>
      <c r="S28" s="65"/>
      <c r="T28" s="67">
        <f>$G28+$H28+$L28+IF(ISBLANK($E28),0,$F28*VLOOKUP($E28,'INFO_Matières recyclables'!$I$6:$M$14,2,0))</f>
        <v>0</v>
      </c>
      <c r="U28" s="67">
        <f>$I28+$J28+$K28+$M28+$N28+$O28+$P28+$Q28+$R28+IF(ISBLANK($E28),0,$F28*(1-VLOOKUP($E28,'INFO_Matières recyclables'!$I$6:$M$14,2,0)))</f>
        <v>0</v>
      </c>
      <c r="V28" s="67">
        <f>$G28+$H28+$K28+IF(ISBLANK($E28),0,$F28*VLOOKUP($E28,'INFO_Matières recyclables'!$I$6:$M$14,3,0))</f>
        <v>0</v>
      </c>
      <c r="W28" s="67">
        <f>$I28+$J28+$L28+$M28+$N28+$O28+$P28+$Q28+$R28+IF(ISBLANK($E28),0,$F28*(1-VLOOKUP($E28,'INFO_Matières recyclables'!$I$6:$M$14,3,0)))</f>
        <v>0</v>
      </c>
      <c r="X28" s="67">
        <f>$G28+$H28+$I28+IF(ISBLANK($E28),0,$F28*VLOOKUP($E28,'INFO_Matières recyclables'!$I$6:$M$14,4,0))</f>
        <v>0</v>
      </c>
      <c r="Y28" s="67">
        <f>$J28+$K28+$L28+$M28+$N28+$O28+$P28+$Q28+$R28+IF(ISBLANK($E28),0,$F28*(1-VLOOKUP($E28,'INFO_Matières recyclables'!$I$6:$M$14,4,0)))</f>
        <v>0</v>
      </c>
      <c r="Z28" s="67">
        <f>$G28+$H28+$I28+$J28+IF(ISBLANK($E28),0,$F28*VLOOKUP($E28,'INFO_Matières recyclables'!$I$6:$M$14,5,0))</f>
        <v>0</v>
      </c>
      <c r="AA28" s="67">
        <f>$K28+$L28+$M28+$N28+$O28+$P28+$Q28+$R28+IF(ISBLANK($E28),0,$F28*(1-VLOOKUP($E28,'INFO_Matières recyclables'!$I$6:$M$14,5,0)))</f>
        <v>0</v>
      </c>
    </row>
    <row r="29" spans="2:31" x14ac:dyDescent="0.35">
      <c r="B29" s="5"/>
      <c r="C29" s="5"/>
      <c r="D29" s="26"/>
      <c r="E29" s="56"/>
      <c r="F29" s="58"/>
      <c r="G29" s="54"/>
      <c r="H29" s="54"/>
      <c r="I29" s="54"/>
      <c r="J29" s="54"/>
      <c r="K29" s="54"/>
      <c r="L29" s="54"/>
      <c r="M29" s="54"/>
      <c r="N29" s="54"/>
      <c r="O29" s="54"/>
      <c r="P29" s="61"/>
      <c r="Q29" s="75"/>
      <c r="R29" s="66"/>
      <c r="S29" s="65"/>
      <c r="T29" s="67">
        <f>$G29+$H29+$L29+IF(ISBLANK($E29),0,$F29*VLOOKUP($E29,'INFO_Matières recyclables'!$I$6:$M$14,2,0))</f>
        <v>0</v>
      </c>
      <c r="U29" s="67">
        <f>$I29+$J29+$K29+$M29+$N29+$O29+$P29+$Q29+$R29+IF(ISBLANK($E29),0,$F29*(1-VLOOKUP($E29,'INFO_Matières recyclables'!$I$6:$M$14,2,0)))</f>
        <v>0</v>
      </c>
      <c r="V29" s="67">
        <f>$G29+$H29+$K29+IF(ISBLANK($E29),0,$F29*VLOOKUP($E29,'INFO_Matières recyclables'!$I$6:$M$14,3,0))</f>
        <v>0</v>
      </c>
      <c r="W29" s="67">
        <f>$I29+$J29+$L29+$M29+$N29+$O29+$P29+$Q29+$R29+IF(ISBLANK($E29),0,$F29*(1-VLOOKUP($E29,'INFO_Matières recyclables'!$I$6:$M$14,3,0)))</f>
        <v>0</v>
      </c>
      <c r="X29" s="67">
        <f>$G29+$H29+$I29+IF(ISBLANK($E29),0,$F29*VLOOKUP($E29,'INFO_Matières recyclables'!$I$6:$M$14,4,0))</f>
        <v>0</v>
      </c>
      <c r="Y29" s="67">
        <f>$J29+$K29+$L29+$M29+$N29+$O29+$P29+$Q29+$R29+IF(ISBLANK($E29),0,$F29*(1-VLOOKUP($E29,'INFO_Matières recyclables'!$I$6:$M$14,4,0)))</f>
        <v>0</v>
      </c>
      <c r="Z29" s="67">
        <f>$G29+$H29+$I29+$J29+IF(ISBLANK($E29),0,$F29*VLOOKUP($E29,'INFO_Matières recyclables'!$I$6:$M$14,5,0))</f>
        <v>0</v>
      </c>
      <c r="AA29" s="67">
        <f>$K29+$L29+$M29+$N29+$O29+$P29+$Q29+$R29+IF(ISBLANK($E29),0,$F29*(1-VLOOKUP($E29,'INFO_Matières recyclables'!$I$6:$M$14,5,0)))</f>
        <v>0</v>
      </c>
    </row>
    <row r="30" spans="2:31" x14ac:dyDescent="0.35">
      <c r="B30" s="5"/>
      <c r="C30" s="5"/>
      <c r="D30" s="26"/>
      <c r="E30" s="56"/>
      <c r="F30" s="58"/>
      <c r="G30" s="54"/>
      <c r="H30" s="54"/>
      <c r="I30" s="54"/>
      <c r="J30" s="54"/>
      <c r="K30" s="54"/>
      <c r="L30" s="54"/>
      <c r="M30" s="54"/>
      <c r="N30" s="54"/>
      <c r="O30" s="54"/>
      <c r="P30" s="61"/>
      <c r="Q30" s="75"/>
      <c r="R30" s="66"/>
      <c r="S30" s="65"/>
      <c r="T30" s="67">
        <f>$G30+$H30+$L30+IF(ISBLANK($E30),0,$F30*VLOOKUP($E30,'INFO_Matières recyclables'!$I$6:$M$14,2,0))</f>
        <v>0</v>
      </c>
      <c r="U30" s="67">
        <f>$I30+$J30+$K30+$M30+$N30+$O30+$P30+$Q30+$R30+IF(ISBLANK($E30),0,$F30*(1-VLOOKUP($E30,'INFO_Matières recyclables'!$I$6:$M$14,2,0)))</f>
        <v>0</v>
      </c>
      <c r="V30" s="67">
        <f>$G30+$H30+$K30+IF(ISBLANK($E30),0,$F30*VLOOKUP($E30,'INFO_Matières recyclables'!$I$6:$M$14,3,0))</f>
        <v>0</v>
      </c>
      <c r="W30" s="67">
        <f>$I30+$J30+$L30+$M30+$N30+$O30+$P30+$Q30+$R30+IF(ISBLANK($E30),0,$F30*(1-VLOOKUP($E30,'INFO_Matières recyclables'!$I$6:$M$14,3,0)))</f>
        <v>0</v>
      </c>
      <c r="X30" s="67">
        <f>$G30+$H30+$I30+IF(ISBLANK($E30),0,$F30*VLOOKUP($E30,'INFO_Matières recyclables'!$I$6:$M$14,4,0))</f>
        <v>0</v>
      </c>
      <c r="Y30" s="67">
        <f>$J30+$K30+$L30+$M30+$N30+$O30+$P30+$Q30+$R30+IF(ISBLANK($E30),0,$F30*(1-VLOOKUP($E30,'INFO_Matières recyclables'!$I$6:$M$14,4,0)))</f>
        <v>0</v>
      </c>
      <c r="Z30" s="67">
        <f>$G30+$H30+$I30+$J30+IF(ISBLANK($E30),0,$F30*VLOOKUP($E30,'INFO_Matières recyclables'!$I$6:$M$14,5,0))</f>
        <v>0</v>
      </c>
      <c r="AA30" s="67">
        <f>$K30+$L30+$M30+$N30+$O30+$P30+$Q30+$R30+IF(ISBLANK($E30),0,$F30*(1-VLOOKUP($E30,'INFO_Matières recyclables'!$I$6:$M$14,5,0)))</f>
        <v>0</v>
      </c>
    </row>
    <row r="31" spans="2:31" x14ac:dyDescent="0.35">
      <c r="B31" s="5"/>
      <c r="C31" s="5"/>
      <c r="D31" s="26"/>
      <c r="E31" s="56"/>
      <c r="F31" s="58"/>
      <c r="G31" s="54"/>
      <c r="H31" s="54"/>
      <c r="I31" s="54"/>
      <c r="J31" s="54"/>
      <c r="K31" s="54"/>
      <c r="L31" s="54"/>
      <c r="M31" s="54"/>
      <c r="N31" s="54"/>
      <c r="O31" s="54"/>
      <c r="P31" s="61"/>
      <c r="Q31" s="75"/>
      <c r="R31" s="66"/>
      <c r="S31" s="65"/>
      <c r="T31" s="67">
        <f>$G31+$H31+$L31+IF(ISBLANK($E31),0,$F31*VLOOKUP($E31,'INFO_Matières recyclables'!$I$6:$M$14,2,0))</f>
        <v>0</v>
      </c>
      <c r="U31" s="67">
        <f>$I31+$J31+$K31+$M31+$N31+$O31+$P31+$Q31+$R31+IF(ISBLANK($E31),0,$F31*(1-VLOOKUP($E31,'INFO_Matières recyclables'!$I$6:$M$14,2,0)))</f>
        <v>0</v>
      </c>
      <c r="V31" s="67">
        <f>$G31+$H31+$K31+IF(ISBLANK($E31),0,$F31*VLOOKUP($E31,'INFO_Matières recyclables'!$I$6:$M$14,3,0))</f>
        <v>0</v>
      </c>
      <c r="W31" s="67">
        <f>$I31+$J31+$L31+$M31+$N31+$O31+$P31+$Q31+$R31+IF(ISBLANK($E31),0,$F31*(1-VLOOKUP($E31,'INFO_Matières recyclables'!$I$6:$M$14,3,0)))</f>
        <v>0</v>
      </c>
      <c r="X31" s="67">
        <f>$G31+$H31+$I31+IF(ISBLANK($E31),0,$F31*VLOOKUP($E31,'INFO_Matières recyclables'!$I$6:$M$14,4,0))</f>
        <v>0</v>
      </c>
      <c r="Y31" s="67">
        <f>$J31+$K31+$L31+$M31+$N31+$O31+$P31+$Q31+$R31+IF(ISBLANK($E31),0,$F31*(1-VLOOKUP($E31,'INFO_Matières recyclables'!$I$6:$M$14,4,0)))</f>
        <v>0</v>
      </c>
      <c r="Z31" s="67">
        <f>$G31+$H31+$I31+$J31+IF(ISBLANK($E31),0,$F31*VLOOKUP($E31,'INFO_Matières recyclables'!$I$6:$M$14,5,0))</f>
        <v>0</v>
      </c>
      <c r="AA31" s="67">
        <f>$K31+$L31+$M31+$N31+$O31+$P31+$Q31+$R31+IF(ISBLANK($E31),0,$F31*(1-VLOOKUP($E31,'INFO_Matières recyclables'!$I$6:$M$14,5,0)))</f>
        <v>0</v>
      </c>
    </row>
    <row r="32" spans="2:31" x14ac:dyDescent="0.35">
      <c r="B32" s="5"/>
      <c r="C32" s="5"/>
      <c r="D32" s="26"/>
      <c r="E32" s="56"/>
      <c r="F32" s="58"/>
      <c r="G32" s="54"/>
      <c r="H32" s="54"/>
      <c r="I32" s="54"/>
      <c r="J32" s="54"/>
      <c r="K32" s="54"/>
      <c r="L32" s="54"/>
      <c r="M32" s="54"/>
      <c r="N32" s="54"/>
      <c r="O32" s="54"/>
      <c r="P32" s="61"/>
      <c r="Q32" s="75"/>
      <c r="R32" s="66"/>
      <c r="S32" s="65"/>
      <c r="T32" s="67">
        <f>$G32+$H32+$L32+IF(ISBLANK($E32),0,$F32*VLOOKUP($E32,'INFO_Matières recyclables'!$I$6:$M$14,2,0))</f>
        <v>0</v>
      </c>
      <c r="U32" s="67">
        <f>$I32+$J32+$K32+$M32+$N32+$O32+$P32+$Q32+$R32+IF(ISBLANK($E32),0,$F32*(1-VLOOKUP($E32,'INFO_Matières recyclables'!$I$6:$M$14,2,0)))</f>
        <v>0</v>
      </c>
      <c r="V32" s="67">
        <f>$G32+$H32+$K32+IF(ISBLANK($E32),0,$F32*VLOOKUP($E32,'INFO_Matières recyclables'!$I$6:$M$14,3,0))</f>
        <v>0</v>
      </c>
      <c r="W32" s="67">
        <f>$I32+$J32+$L32+$M32+$N32+$O32+$P32+$Q32+$R32+IF(ISBLANK($E32),0,$F32*(1-VLOOKUP($E32,'INFO_Matières recyclables'!$I$6:$M$14,3,0)))</f>
        <v>0</v>
      </c>
      <c r="X32" s="67">
        <f>$G32+$H32+$I32+IF(ISBLANK($E32),0,$F32*VLOOKUP($E32,'INFO_Matières recyclables'!$I$6:$M$14,4,0))</f>
        <v>0</v>
      </c>
      <c r="Y32" s="67">
        <f>$J32+$K32+$L32+$M32+$N32+$O32+$P32+$Q32+$R32+IF(ISBLANK($E32),0,$F32*(1-VLOOKUP($E32,'INFO_Matières recyclables'!$I$6:$M$14,4,0)))</f>
        <v>0</v>
      </c>
      <c r="Z32" s="67">
        <f>$G32+$H32+$I32+$J32+IF(ISBLANK($E32),0,$F32*VLOOKUP($E32,'INFO_Matières recyclables'!$I$6:$M$14,5,0))</f>
        <v>0</v>
      </c>
      <c r="AA32" s="67">
        <f>$K32+$L32+$M32+$N32+$O32+$P32+$Q32+$R32+IF(ISBLANK($E32),0,$F32*(1-VLOOKUP($E32,'INFO_Matières recyclables'!$I$6:$M$14,5,0)))</f>
        <v>0</v>
      </c>
    </row>
    <row r="33" spans="2:27" x14ac:dyDescent="0.35">
      <c r="B33" s="5"/>
      <c r="C33" s="5"/>
      <c r="D33" s="26"/>
      <c r="E33" s="56"/>
      <c r="F33" s="58"/>
      <c r="G33" s="54"/>
      <c r="H33" s="54"/>
      <c r="I33" s="54"/>
      <c r="J33" s="54"/>
      <c r="K33" s="54"/>
      <c r="L33" s="54"/>
      <c r="M33" s="54"/>
      <c r="N33" s="54"/>
      <c r="O33" s="54"/>
      <c r="P33" s="61"/>
      <c r="Q33" s="75"/>
      <c r="R33" s="66"/>
      <c r="S33" s="65"/>
      <c r="T33" s="67">
        <f>$G33+$H33+$L33+IF(ISBLANK($E33),0,$F33*VLOOKUP($E33,'INFO_Matières recyclables'!$I$6:$M$14,2,0))</f>
        <v>0</v>
      </c>
      <c r="U33" s="67">
        <f>$I33+$J33+$K33+$M33+$N33+$O33+$P33+$Q33+$R33+IF(ISBLANK($E33),0,$F33*(1-VLOOKUP($E33,'INFO_Matières recyclables'!$I$6:$M$14,2,0)))</f>
        <v>0</v>
      </c>
      <c r="V33" s="67">
        <f>$G33+$H33+$K33+IF(ISBLANK($E33),0,$F33*VLOOKUP($E33,'INFO_Matières recyclables'!$I$6:$M$14,3,0))</f>
        <v>0</v>
      </c>
      <c r="W33" s="67">
        <f>$I33+$J33+$L33+$M33+$N33+$O33+$P33+$Q33+$R33+IF(ISBLANK($E33),0,$F33*(1-VLOOKUP($E33,'INFO_Matières recyclables'!$I$6:$M$14,3,0)))</f>
        <v>0</v>
      </c>
      <c r="X33" s="67">
        <f>$G33+$H33+$I33+IF(ISBLANK($E33),0,$F33*VLOOKUP($E33,'INFO_Matières recyclables'!$I$6:$M$14,4,0))</f>
        <v>0</v>
      </c>
      <c r="Y33" s="67">
        <f>$J33+$K33+$L33+$M33+$N33+$O33+$P33+$Q33+$R33+IF(ISBLANK($E33),0,$F33*(1-VLOOKUP($E33,'INFO_Matières recyclables'!$I$6:$M$14,4,0)))</f>
        <v>0</v>
      </c>
      <c r="Z33" s="67">
        <f>$G33+$H33+$I33+$J33+IF(ISBLANK($E33),0,$F33*VLOOKUP($E33,'INFO_Matières recyclables'!$I$6:$M$14,5,0))</f>
        <v>0</v>
      </c>
      <c r="AA33" s="67">
        <f>$K33+$L33+$M33+$N33+$O33+$P33+$Q33+$R33+IF(ISBLANK($E33),0,$F33*(1-VLOOKUP($E33,'INFO_Matières recyclables'!$I$6:$M$14,5,0)))</f>
        <v>0</v>
      </c>
    </row>
    <row r="34" spans="2:27" x14ac:dyDescent="0.35">
      <c r="B34" s="5"/>
      <c r="C34" s="5"/>
      <c r="D34" s="26"/>
      <c r="E34" s="56"/>
      <c r="F34" s="58"/>
      <c r="G34" s="54"/>
      <c r="H34" s="54"/>
      <c r="I34" s="54"/>
      <c r="J34" s="54"/>
      <c r="K34" s="54"/>
      <c r="L34" s="54"/>
      <c r="M34" s="54"/>
      <c r="N34" s="54"/>
      <c r="O34" s="54"/>
      <c r="P34" s="61"/>
      <c r="Q34" s="75"/>
      <c r="R34" s="66"/>
      <c r="S34" s="65"/>
      <c r="T34" s="67">
        <f>$G34+$H34+$L34+IF(ISBLANK($E34),0,$F34*VLOOKUP($E34,'INFO_Matières recyclables'!$I$6:$M$14,2,0))</f>
        <v>0</v>
      </c>
      <c r="U34" s="67">
        <f>$I34+$J34+$K34+$M34+$N34+$O34+$P34+$Q34+$R34+IF(ISBLANK($E34),0,$F34*(1-VLOOKUP($E34,'INFO_Matières recyclables'!$I$6:$M$14,2,0)))</f>
        <v>0</v>
      </c>
      <c r="V34" s="67">
        <f>$G34+$H34+$K34+IF(ISBLANK($E34),0,$F34*VLOOKUP($E34,'INFO_Matières recyclables'!$I$6:$M$14,3,0))</f>
        <v>0</v>
      </c>
      <c r="W34" s="67">
        <f>$I34+$J34+$L34+$M34+$N34+$O34+$P34+$Q34+$R34+IF(ISBLANK($E34),0,$F34*(1-VLOOKUP($E34,'INFO_Matières recyclables'!$I$6:$M$14,3,0)))</f>
        <v>0</v>
      </c>
      <c r="X34" s="67">
        <f>$G34+$H34+$I34+IF(ISBLANK($E34),0,$F34*VLOOKUP($E34,'INFO_Matières recyclables'!$I$6:$M$14,4,0))</f>
        <v>0</v>
      </c>
      <c r="Y34" s="67">
        <f>$J34+$K34+$L34+$M34+$N34+$O34+$P34+$Q34+$R34+IF(ISBLANK($E34),0,$F34*(1-VLOOKUP($E34,'INFO_Matières recyclables'!$I$6:$M$14,4,0)))</f>
        <v>0</v>
      </c>
      <c r="Z34" s="67">
        <f>$G34+$H34+$I34+$J34+IF(ISBLANK($E34),0,$F34*VLOOKUP($E34,'INFO_Matières recyclables'!$I$6:$M$14,5,0))</f>
        <v>0</v>
      </c>
      <c r="AA34" s="67">
        <f>$K34+$L34+$M34+$N34+$O34+$P34+$Q34+$R34+IF(ISBLANK($E34),0,$F34*(1-VLOOKUP($E34,'INFO_Matières recyclables'!$I$6:$M$14,5,0)))</f>
        <v>0</v>
      </c>
    </row>
    <row r="35" spans="2:27" x14ac:dyDescent="0.35">
      <c r="B35" s="5"/>
      <c r="C35" s="5"/>
      <c r="D35" s="26"/>
      <c r="E35" s="56"/>
      <c r="F35" s="58"/>
      <c r="G35" s="54"/>
      <c r="H35" s="54"/>
      <c r="I35" s="54"/>
      <c r="J35" s="54"/>
      <c r="K35" s="54"/>
      <c r="L35" s="54"/>
      <c r="M35" s="54"/>
      <c r="N35" s="54"/>
      <c r="O35" s="54"/>
      <c r="P35" s="61"/>
      <c r="Q35" s="75"/>
      <c r="R35" s="66"/>
      <c r="S35" s="65"/>
      <c r="T35" s="67">
        <f>$G35+$H35+$L35+IF(ISBLANK($E35),0,$F35*VLOOKUP($E35,'INFO_Matières recyclables'!$I$6:$M$14,2,0))</f>
        <v>0</v>
      </c>
      <c r="U35" s="67">
        <f>$I35+$J35+$K35+$M35+$N35+$O35+$P35+$Q35+$R35+IF(ISBLANK($E35),0,$F35*(1-VLOOKUP($E35,'INFO_Matières recyclables'!$I$6:$M$14,2,0)))</f>
        <v>0</v>
      </c>
      <c r="V35" s="67">
        <f>$G35+$H35+$K35+IF(ISBLANK($E35),0,$F35*VLOOKUP($E35,'INFO_Matières recyclables'!$I$6:$M$14,3,0))</f>
        <v>0</v>
      </c>
      <c r="W35" s="67">
        <f>$I35+$J35+$L35+$M35+$N35+$O35+$P35+$Q35+$R35+IF(ISBLANK($E35),0,$F35*(1-VLOOKUP($E35,'INFO_Matières recyclables'!$I$6:$M$14,3,0)))</f>
        <v>0</v>
      </c>
      <c r="X35" s="67">
        <f>$G35+$H35+$I35+IF(ISBLANK($E35),0,$F35*VLOOKUP($E35,'INFO_Matières recyclables'!$I$6:$M$14,4,0))</f>
        <v>0</v>
      </c>
      <c r="Y35" s="67">
        <f>$J35+$K35+$L35+$M35+$N35+$O35+$P35+$Q35+$R35+IF(ISBLANK($E35),0,$F35*(1-VLOOKUP($E35,'INFO_Matières recyclables'!$I$6:$M$14,4,0)))</f>
        <v>0</v>
      </c>
      <c r="Z35" s="67">
        <f>$G35+$H35+$I35+$J35+IF(ISBLANK($E35),0,$F35*VLOOKUP($E35,'INFO_Matières recyclables'!$I$6:$M$14,5,0))</f>
        <v>0</v>
      </c>
      <c r="AA35" s="67">
        <f>$K35+$L35+$M35+$N35+$O35+$P35+$Q35+$R35+IF(ISBLANK($E35),0,$F35*(1-VLOOKUP($E35,'INFO_Matières recyclables'!$I$6:$M$14,5,0)))</f>
        <v>0</v>
      </c>
    </row>
    <row r="36" spans="2:27" x14ac:dyDescent="0.35">
      <c r="B36" s="5"/>
      <c r="C36" s="5"/>
      <c r="D36" s="26"/>
      <c r="E36" s="56"/>
      <c r="F36" s="58"/>
      <c r="G36" s="54"/>
      <c r="H36" s="54"/>
      <c r="I36" s="54"/>
      <c r="J36" s="54"/>
      <c r="K36" s="54"/>
      <c r="L36" s="54"/>
      <c r="M36" s="54"/>
      <c r="N36" s="54"/>
      <c r="O36" s="54"/>
      <c r="P36" s="61"/>
      <c r="Q36" s="75"/>
      <c r="R36" s="66"/>
      <c r="S36" s="65"/>
      <c r="T36" s="67">
        <f>$G36+$H36+$L36+IF(ISBLANK($E36),0,$F36*VLOOKUP($E36,'INFO_Matières recyclables'!$I$6:$M$14,2,0))</f>
        <v>0</v>
      </c>
      <c r="U36" s="67">
        <f>$I36+$J36+$K36+$M36+$N36+$O36+$P36+$Q36+$R36+IF(ISBLANK($E36),0,$F36*(1-VLOOKUP($E36,'INFO_Matières recyclables'!$I$6:$M$14,2,0)))</f>
        <v>0</v>
      </c>
      <c r="V36" s="67">
        <f>$G36+$H36+$K36+IF(ISBLANK($E36),0,$F36*VLOOKUP($E36,'INFO_Matières recyclables'!$I$6:$M$14,3,0))</f>
        <v>0</v>
      </c>
      <c r="W36" s="67">
        <f>$I36+$J36+$L36+$M36+$N36+$O36+$P36+$Q36+$R36+IF(ISBLANK($E36),0,$F36*(1-VLOOKUP($E36,'INFO_Matières recyclables'!$I$6:$M$14,3,0)))</f>
        <v>0</v>
      </c>
      <c r="X36" s="67">
        <f>$G36+$H36+$I36+IF(ISBLANK($E36),0,$F36*VLOOKUP($E36,'INFO_Matières recyclables'!$I$6:$M$14,4,0))</f>
        <v>0</v>
      </c>
      <c r="Y36" s="67">
        <f>$J36+$K36+$L36+$M36+$N36+$O36+$P36+$Q36+$R36+IF(ISBLANK($E36),0,$F36*(1-VLOOKUP($E36,'INFO_Matières recyclables'!$I$6:$M$14,4,0)))</f>
        <v>0</v>
      </c>
      <c r="Z36" s="67">
        <f>$G36+$H36+$I36+$J36+IF(ISBLANK($E36),0,$F36*VLOOKUP($E36,'INFO_Matières recyclables'!$I$6:$M$14,5,0))</f>
        <v>0</v>
      </c>
      <c r="AA36" s="67">
        <f>$K36+$L36+$M36+$N36+$O36+$P36+$Q36+$R36+IF(ISBLANK($E36),0,$F36*(1-VLOOKUP($E36,'INFO_Matières recyclables'!$I$6:$M$14,5,0)))</f>
        <v>0</v>
      </c>
    </row>
    <row r="37" spans="2:27" x14ac:dyDescent="0.35">
      <c r="B37" s="5"/>
      <c r="C37" s="5"/>
      <c r="D37" s="26"/>
      <c r="E37" s="56"/>
      <c r="F37" s="58"/>
      <c r="G37" s="54"/>
      <c r="H37" s="54"/>
      <c r="I37" s="54"/>
      <c r="J37" s="54"/>
      <c r="K37" s="54"/>
      <c r="L37" s="54"/>
      <c r="M37" s="54"/>
      <c r="N37" s="54"/>
      <c r="O37" s="54"/>
      <c r="P37" s="61"/>
      <c r="Q37" s="75"/>
      <c r="R37" s="66"/>
      <c r="S37" s="65"/>
      <c r="T37" s="67">
        <f>$G37+$H37+$L37+IF(ISBLANK($E37),0,$F37*VLOOKUP($E37,'INFO_Matières recyclables'!$I$6:$M$14,2,0))</f>
        <v>0</v>
      </c>
      <c r="U37" s="67">
        <f>$I37+$J37+$K37+$M37+$N37+$O37+$P37+$Q37+$R37+IF(ISBLANK($E37),0,$F37*(1-VLOOKUP($E37,'INFO_Matières recyclables'!$I$6:$M$14,2,0)))</f>
        <v>0</v>
      </c>
      <c r="V37" s="67">
        <f>$G37+$H37+$K37+IF(ISBLANK($E37),0,$F37*VLOOKUP($E37,'INFO_Matières recyclables'!$I$6:$M$14,3,0))</f>
        <v>0</v>
      </c>
      <c r="W37" s="67">
        <f>$I37+$J37+$L37+$M37+$N37+$O37+$P37+$Q37+$R37+IF(ISBLANK($E37),0,$F37*(1-VLOOKUP($E37,'INFO_Matières recyclables'!$I$6:$M$14,3,0)))</f>
        <v>0</v>
      </c>
      <c r="X37" s="67">
        <f>$G37+$H37+$I37+IF(ISBLANK($E37),0,$F37*VLOOKUP($E37,'INFO_Matières recyclables'!$I$6:$M$14,4,0))</f>
        <v>0</v>
      </c>
      <c r="Y37" s="67">
        <f>$J37+$K37+$L37+$M37+$N37+$O37+$P37+$Q37+$R37+IF(ISBLANK($E37),0,$F37*(1-VLOOKUP($E37,'INFO_Matières recyclables'!$I$6:$M$14,4,0)))</f>
        <v>0</v>
      </c>
      <c r="Z37" s="67">
        <f>$G37+$H37+$I37+$J37+IF(ISBLANK($E37),0,$F37*VLOOKUP($E37,'INFO_Matières recyclables'!$I$6:$M$14,5,0))</f>
        <v>0</v>
      </c>
      <c r="AA37" s="67">
        <f>$K37+$L37+$M37+$N37+$O37+$P37+$Q37+$R37+IF(ISBLANK($E37),0,$F37*(1-VLOOKUP($E37,'INFO_Matières recyclables'!$I$6:$M$14,5,0)))</f>
        <v>0</v>
      </c>
    </row>
    <row r="38" spans="2:27" x14ac:dyDescent="0.35">
      <c r="B38" s="5"/>
      <c r="C38" s="5"/>
      <c r="D38" s="26"/>
      <c r="E38" s="56"/>
      <c r="F38" s="58"/>
      <c r="G38" s="54"/>
      <c r="H38" s="54"/>
      <c r="I38" s="54"/>
      <c r="J38" s="54"/>
      <c r="K38" s="54"/>
      <c r="L38" s="54"/>
      <c r="M38" s="54"/>
      <c r="N38" s="54"/>
      <c r="O38" s="54"/>
      <c r="P38" s="61"/>
      <c r="Q38" s="75"/>
      <c r="R38" s="66"/>
      <c r="S38" s="65"/>
      <c r="T38" s="67">
        <f>$G38+$H38+$L38+IF(ISBLANK($E38),0,$F38*VLOOKUP($E38,'INFO_Matières recyclables'!$I$6:$M$14,2,0))</f>
        <v>0</v>
      </c>
      <c r="U38" s="67">
        <f>$I38+$J38+$K38+$M38+$N38+$O38+$P38+$Q38+$R38+IF(ISBLANK($E38),0,$F38*(1-VLOOKUP($E38,'INFO_Matières recyclables'!$I$6:$M$14,2,0)))</f>
        <v>0</v>
      </c>
      <c r="V38" s="67">
        <f>$G38+$H38+$K38+IF(ISBLANK($E38),0,$F38*VLOOKUP($E38,'INFO_Matières recyclables'!$I$6:$M$14,3,0))</f>
        <v>0</v>
      </c>
      <c r="W38" s="67">
        <f>$I38+$J38+$L38+$M38+$N38+$O38+$P38+$Q38+$R38+IF(ISBLANK($E38),0,$F38*(1-VLOOKUP($E38,'INFO_Matières recyclables'!$I$6:$M$14,3,0)))</f>
        <v>0</v>
      </c>
      <c r="X38" s="67">
        <f>$G38+$H38+$I38+IF(ISBLANK($E38),0,$F38*VLOOKUP($E38,'INFO_Matières recyclables'!$I$6:$M$14,4,0))</f>
        <v>0</v>
      </c>
      <c r="Y38" s="67">
        <f>$J38+$K38+$L38+$M38+$N38+$O38+$P38+$Q38+$R38+IF(ISBLANK($E38),0,$F38*(1-VLOOKUP($E38,'INFO_Matières recyclables'!$I$6:$M$14,4,0)))</f>
        <v>0</v>
      </c>
      <c r="Z38" s="67">
        <f>$G38+$H38+$I38+$J38+IF(ISBLANK($E38),0,$F38*VLOOKUP($E38,'INFO_Matières recyclables'!$I$6:$M$14,5,0))</f>
        <v>0</v>
      </c>
      <c r="AA38" s="67">
        <f>$K38+$L38+$M38+$N38+$O38+$P38+$Q38+$R38+IF(ISBLANK($E38),0,$F38*(1-VLOOKUP($E38,'INFO_Matières recyclables'!$I$6:$M$14,5,0)))</f>
        <v>0</v>
      </c>
    </row>
    <row r="39" spans="2:27" x14ac:dyDescent="0.35">
      <c r="B39" s="5"/>
      <c r="C39" s="5"/>
      <c r="D39" s="26"/>
      <c r="E39" s="56"/>
      <c r="F39" s="58"/>
      <c r="G39" s="54"/>
      <c r="H39" s="54"/>
      <c r="I39" s="54"/>
      <c r="J39" s="54"/>
      <c r="K39" s="54"/>
      <c r="L39" s="54"/>
      <c r="M39" s="54"/>
      <c r="N39" s="54"/>
      <c r="O39" s="54"/>
      <c r="P39" s="61"/>
      <c r="Q39" s="75"/>
      <c r="R39" s="66"/>
      <c r="S39" s="65"/>
      <c r="T39" s="67">
        <f>$G39+$H39+$L39+IF(ISBLANK($E39),0,$F39*VLOOKUP($E39,'INFO_Matières recyclables'!$I$6:$M$14,2,0))</f>
        <v>0</v>
      </c>
      <c r="U39" s="67">
        <f>$I39+$J39+$K39+$M39+$N39+$O39+$P39+$Q39+$R39+IF(ISBLANK($E39),0,$F39*(1-VLOOKUP($E39,'INFO_Matières recyclables'!$I$6:$M$14,2,0)))</f>
        <v>0</v>
      </c>
      <c r="V39" s="67">
        <f>$G39+$H39+$K39+IF(ISBLANK($E39),0,$F39*VLOOKUP($E39,'INFO_Matières recyclables'!$I$6:$M$14,3,0))</f>
        <v>0</v>
      </c>
      <c r="W39" s="67">
        <f>$I39+$J39+$L39+$M39+$N39+$O39+$P39+$Q39+$R39+IF(ISBLANK($E39),0,$F39*(1-VLOOKUP($E39,'INFO_Matières recyclables'!$I$6:$M$14,3,0)))</f>
        <v>0</v>
      </c>
      <c r="X39" s="67">
        <f>$G39+$H39+$I39+IF(ISBLANK($E39),0,$F39*VLOOKUP($E39,'INFO_Matières recyclables'!$I$6:$M$14,4,0))</f>
        <v>0</v>
      </c>
      <c r="Y39" s="67">
        <f>$J39+$K39+$L39+$M39+$N39+$O39+$P39+$Q39+$R39+IF(ISBLANK($E39),0,$F39*(1-VLOOKUP($E39,'INFO_Matières recyclables'!$I$6:$M$14,4,0)))</f>
        <v>0</v>
      </c>
      <c r="Z39" s="67">
        <f>$G39+$H39+$I39+$J39+IF(ISBLANK($E39),0,$F39*VLOOKUP($E39,'INFO_Matières recyclables'!$I$6:$M$14,5,0))</f>
        <v>0</v>
      </c>
      <c r="AA39" s="67">
        <f>$K39+$L39+$M39+$N39+$O39+$P39+$Q39+$R39+IF(ISBLANK($E39),0,$F39*(1-VLOOKUP($E39,'INFO_Matières recyclables'!$I$6:$M$14,5,0)))</f>
        <v>0</v>
      </c>
    </row>
    <row r="40" spans="2:27" x14ac:dyDescent="0.35">
      <c r="B40" s="5"/>
      <c r="C40" s="5"/>
      <c r="D40" s="26"/>
      <c r="E40" s="56"/>
      <c r="F40" s="58"/>
      <c r="G40" s="54"/>
      <c r="H40" s="54"/>
      <c r="I40" s="54"/>
      <c r="J40" s="54"/>
      <c r="K40" s="54"/>
      <c r="L40" s="54"/>
      <c r="M40" s="54"/>
      <c r="N40" s="54"/>
      <c r="O40" s="54"/>
      <c r="P40" s="61"/>
      <c r="Q40" s="75"/>
      <c r="R40" s="66"/>
      <c r="S40" s="65"/>
      <c r="T40" s="67">
        <f>$G40+$H40+$L40+IF(ISBLANK($E40),0,$F40*VLOOKUP($E40,'INFO_Matières recyclables'!$I$6:$M$14,2,0))</f>
        <v>0</v>
      </c>
      <c r="U40" s="67">
        <f>$I40+$J40+$K40+$M40+$N40+$O40+$P40+$Q40+$R40+IF(ISBLANK($E40),0,$F40*(1-VLOOKUP($E40,'INFO_Matières recyclables'!$I$6:$M$14,2,0)))</f>
        <v>0</v>
      </c>
      <c r="V40" s="67">
        <f>$G40+$H40+$K40+IF(ISBLANK($E40),0,$F40*VLOOKUP($E40,'INFO_Matières recyclables'!$I$6:$M$14,3,0))</f>
        <v>0</v>
      </c>
      <c r="W40" s="67">
        <f>$I40+$J40+$L40+$M40+$N40+$O40+$P40+$Q40+$R40+IF(ISBLANK($E40),0,$F40*(1-VLOOKUP($E40,'INFO_Matières recyclables'!$I$6:$M$14,3,0)))</f>
        <v>0</v>
      </c>
      <c r="X40" s="67">
        <f>$G40+$H40+$I40+IF(ISBLANK($E40),0,$F40*VLOOKUP($E40,'INFO_Matières recyclables'!$I$6:$M$14,4,0))</f>
        <v>0</v>
      </c>
      <c r="Y40" s="67">
        <f>$J40+$K40+$L40+$M40+$N40+$O40+$P40+$Q40+$R40+IF(ISBLANK($E40),0,$F40*(1-VLOOKUP($E40,'INFO_Matières recyclables'!$I$6:$M$14,4,0)))</f>
        <v>0</v>
      </c>
      <c r="Z40" s="67">
        <f>$G40+$H40+$I40+$J40+IF(ISBLANK($E40),0,$F40*VLOOKUP($E40,'INFO_Matières recyclables'!$I$6:$M$14,5,0))</f>
        <v>0</v>
      </c>
      <c r="AA40" s="67">
        <f>$K40+$L40+$M40+$N40+$O40+$P40+$Q40+$R40+IF(ISBLANK($E40),0,$F40*(1-VLOOKUP($E40,'INFO_Matières recyclables'!$I$6:$M$14,5,0)))</f>
        <v>0</v>
      </c>
    </row>
    <row r="41" spans="2:27" x14ac:dyDescent="0.35">
      <c r="B41" s="5"/>
      <c r="C41" s="5"/>
      <c r="D41" s="26"/>
      <c r="E41" s="56"/>
      <c r="F41" s="58"/>
      <c r="G41" s="54"/>
      <c r="H41" s="54"/>
      <c r="I41" s="54"/>
      <c r="J41" s="54"/>
      <c r="K41" s="54"/>
      <c r="L41" s="54"/>
      <c r="M41" s="54"/>
      <c r="N41" s="54"/>
      <c r="O41" s="54"/>
      <c r="P41" s="61"/>
      <c r="Q41" s="75"/>
      <c r="R41" s="66"/>
      <c r="S41" s="65"/>
      <c r="T41" s="67">
        <f>$G41+$H41+$L41+IF(ISBLANK($E41),0,$F41*VLOOKUP($E41,'INFO_Matières recyclables'!$I$6:$M$14,2,0))</f>
        <v>0</v>
      </c>
      <c r="U41" s="67">
        <f>$I41+$J41+$K41+$M41+$N41+$O41+$P41+$Q41+$R41+IF(ISBLANK($E41),0,$F41*(1-VLOOKUP($E41,'INFO_Matières recyclables'!$I$6:$M$14,2,0)))</f>
        <v>0</v>
      </c>
      <c r="V41" s="67">
        <f>$G41+$H41+$K41+IF(ISBLANK($E41),0,$F41*VLOOKUP($E41,'INFO_Matières recyclables'!$I$6:$M$14,3,0))</f>
        <v>0</v>
      </c>
      <c r="W41" s="67">
        <f>$I41+$J41+$L41+$M41+$N41+$O41+$P41+$Q41+$R41+IF(ISBLANK($E41),0,$F41*(1-VLOOKUP($E41,'INFO_Matières recyclables'!$I$6:$M$14,3,0)))</f>
        <v>0</v>
      </c>
      <c r="X41" s="67">
        <f>$G41+$H41+$I41+IF(ISBLANK($E41),0,$F41*VLOOKUP($E41,'INFO_Matières recyclables'!$I$6:$M$14,4,0))</f>
        <v>0</v>
      </c>
      <c r="Y41" s="67">
        <f>$J41+$K41+$L41+$M41+$N41+$O41+$P41+$Q41+$R41+IF(ISBLANK($E41),0,$F41*(1-VLOOKUP($E41,'INFO_Matières recyclables'!$I$6:$M$14,4,0)))</f>
        <v>0</v>
      </c>
      <c r="Z41" s="67">
        <f>$G41+$H41+$I41+$J41+IF(ISBLANK($E41),0,$F41*VLOOKUP($E41,'INFO_Matières recyclables'!$I$6:$M$14,5,0))</f>
        <v>0</v>
      </c>
      <c r="AA41" s="67">
        <f>$K41+$L41+$M41+$N41+$O41+$P41+$Q41+$R41+IF(ISBLANK($E41),0,$F41*(1-VLOOKUP($E41,'INFO_Matières recyclables'!$I$6:$M$14,5,0)))</f>
        <v>0</v>
      </c>
    </row>
    <row r="42" spans="2:27" x14ac:dyDescent="0.35">
      <c r="B42" s="5"/>
      <c r="C42" s="5"/>
      <c r="D42" s="26"/>
      <c r="E42" s="56"/>
      <c r="F42" s="58"/>
      <c r="G42" s="54"/>
      <c r="H42" s="54"/>
      <c r="I42" s="54"/>
      <c r="J42" s="54"/>
      <c r="K42" s="54"/>
      <c r="L42" s="54"/>
      <c r="M42" s="54"/>
      <c r="N42" s="54"/>
      <c r="O42" s="54"/>
      <c r="P42" s="61"/>
      <c r="Q42" s="75"/>
      <c r="R42" s="66"/>
      <c r="S42" s="65"/>
      <c r="T42" s="67">
        <f>$G42+$H42+$L42+IF(ISBLANK($E42),0,$F42*VLOOKUP($E42,'INFO_Matières recyclables'!$I$6:$M$14,2,0))</f>
        <v>0</v>
      </c>
      <c r="U42" s="67">
        <f>$I42+$J42+$K42+$M42+$N42+$O42+$P42+$Q42+$R42+IF(ISBLANK($E42),0,$F42*(1-VLOOKUP($E42,'INFO_Matières recyclables'!$I$6:$M$14,2,0)))</f>
        <v>0</v>
      </c>
      <c r="V42" s="67">
        <f>$G42+$H42+$K42+IF(ISBLANK($E42),0,$F42*VLOOKUP($E42,'INFO_Matières recyclables'!$I$6:$M$14,3,0))</f>
        <v>0</v>
      </c>
      <c r="W42" s="67">
        <f>$I42+$J42+$L42+$M42+$N42+$O42+$P42+$Q42+$R42+IF(ISBLANK($E42),0,$F42*(1-VLOOKUP($E42,'INFO_Matières recyclables'!$I$6:$M$14,3,0)))</f>
        <v>0</v>
      </c>
      <c r="X42" s="67">
        <f>$G42+$H42+$I42+IF(ISBLANK($E42),0,$F42*VLOOKUP($E42,'INFO_Matières recyclables'!$I$6:$M$14,4,0))</f>
        <v>0</v>
      </c>
      <c r="Y42" s="67">
        <f>$J42+$K42+$L42+$M42+$N42+$O42+$P42+$Q42+$R42+IF(ISBLANK($E42),0,$F42*(1-VLOOKUP($E42,'INFO_Matières recyclables'!$I$6:$M$14,4,0)))</f>
        <v>0</v>
      </c>
      <c r="Z42" s="67">
        <f>$G42+$H42+$I42+$J42+IF(ISBLANK($E42),0,$F42*VLOOKUP($E42,'INFO_Matières recyclables'!$I$6:$M$14,5,0))</f>
        <v>0</v>
      </c>
      <c r="AA42" s="67">
        <f>$K42+$L42+$M42+$N42+$O42+$P42+$Q42+$R42+IF(ISBLANK($E42),0,$F42*(1-VLOOKUP($E42,'INFO_Matières recyclables'!$I$6:$M$14,5,0)))</f>
        <v>0</v>
      </c>
    </row>
    <row r="43" spans="2:27" x14ac:dyDescent="0.35">
      <c r="B43" s="5"/>
      <c r="C43" s="5"/>
      <c r="D43" s="26"/>
      <c r="E43" s="56"/>
      <c r="F43" s="58"/>
      <c r="G43" s="54"/>
      <c r="H43" s="54"/>
      <c r="I43" s="54"/>
      <c r="J43" s="54"/>
      <c r="K43" s="54"/>
      <c r="L43" s="54"/>
      <c r="M43" s="54"/>
      <c r="N43" s="54"/>
      <c r="O43" s="54"/>
      <c r="P43" s="61"/>
      <c r="Q43" s="75"/>
      <c r="R43" s="66"/>
      <c r="S43" s="65"/>
      <c r="T43" s="67">
        <f>$G43+$H43+$L43+IF(ISBLANK($E43),0,$F43*VLOOKUP($E43,'INFO_Matières recyclables'!$I$6:$M$14,2,0))</f>
        <v>0</v>
      </c>
      <c r="U43" s="67">
        <f>$I43+$J43+$K43+$M43+$N43+$O43+$P43+$Q43+$R43+IF(ISBLANK($E43),0,$F43*(1-VLOOKUP($E43,'INFO_Matières recyclables'!$I$6:$M$14,2,0)))</f>
        <v>0</v>
      </c>
      <c r="V43" s="67">
        <f>$G43+$H43+$K43+IF(ISBLANK($E43),0,$F43*VLOOKUP($E43,'INFO_Matières recyclables'!$I$6:$M$14,3,0))</f>
        <v>0</v>
      </c>
      <c r="W43" s="67">
        <f>$I43+$J43+$L43+$M43+$N43+$O43+$P43+$Q43+$R43+IF(ISBLANK($E43),0,$F43*(1-VLOOKUP($E43,'INFO_Matières recyclables'!$I$6:$M$14,3,0)))</f>
        <v>0</v>
      </c>
      <c r="X43" s="67">
        <f>$G43+$H43+$I43+IF(ISBLANK($E43),0,$F43*VLOOKUP($E43,'INFO_Matières recyclables'!$I$6:$M$14,4,0))</f>
        <v>0</v>
      </c>
      <c r="Y43" s="67">
        <f>$J43+$K43+$L43+$M43+$N43+$O43+$P43+$Q43+$R43+IF(ISBLANK($E43),0,$F43*(1-VLOOKUP($E43,'INFO_Matières recyclables'!$I$6:$M$14,4,0)))</f>
        <v>0</v>
      </c>
      <c r="Z43" s="67">
        <f>$G43+$H43+$I43+$J43+IF(ISBLANK($E43),0,$F43*VLOOKUP($E43,'INFO_Matières recyclables'!$I$6:$M$14,5,0))</f>
        <v>0</v>
      </c>
      <c r="AA43" s="67">
        <f>$K43+$L43+$M43+$N43+$O43+$P43+$Q43+$R43+IF(ISBLANK($E43),0,$F43*(1-VLOOKUP($E43,'INFO_Matières recyclables'!$I$6:$M$14,5,0)))</f>
        <v>0</v>
      </c>
    </row>
    <row r="44" spans="2:27" x14ac:dyDescent="0.35">
      <c r="B44" s="5"/>
      <c r="C44" s="5"/>
      <c r="D44" s="26"/>
      <c r="E44" s="56"/>
      <c r="F44" s="58"/>
      <c r="G44" s="54"/>
      <c r="H44" s="54"/>
      <c r="I44" s="54"/>
      <c r="J44" s="54"/>
      <c r="K44" s="54"/>
      <c r="L44" s="54"/>
      <c r="M44" s="54"/>
      <c r="N44" s="54"/>
      <c r="O44" s="54"/>
      <c r="P44" s="61"/>
      <c r="Q44" s="75"/>
      <c r="R44" s="66"/>
      <c r="S44" s="65"/>
      <c r="T44" s="67">
        <f>$G44+$H44+$L44+IF(ISBLANK($E44),0,$F44*VLOOKUP($E44,'INFO_Matières recyclables'!$I$6:$M$14,2,0))</f>
        <v>0</v>
      </c>
      <c r="U44" s="67">
        <f>$I44+$J44+$K44+$M44+$N44+$O44+$P44+$Q44+$R44+IF(ISBLANK($E44),0,$F44*(1-VLOOKUP($E44,'INFO_Matières recyclables'!$I$6:$M$14,2,0)))</f>
        <v>0</v>
      </c>
      <c r="V44" s="67">
        <f>$G44+$H44+$K44+IF(ISBLANK($E44),0,$F44*VLOOKUP($E44,'INFO_Matières recyclables'!$I$6:$M$14,3,0))</f>
        <v>0</v>
      </c>
      <c r="W44" s="67">
        <f>$I44+$J44+$L44+$M44+$N44+$O44+$P44+$Q44+$R44+IF(ISBLANK($E44),0,$F44*(1-VLOOKUP($E44,'INFO_Matières recyclables'!$I$6:$M$14,3,0)))</f>
        <v>0</v>
      </c>
      <c r="X44" s="67">
        <f>$G44+$H44+$I44+IF(ISBLANK($E44),0,$F44*VLOOKUP($E44,'INFO_Matières recyclables'!$I$6:$M$14,4,0))</f>
        <v>0</v>
      </c>
      <c r="Y44" s="67">
        <f>$J44+$K44+$L44+$M44+$N44+$O44+$P44+$Q44+$R44+IF(ISBLANK($E44),0,$F44*(1-VLOOKUP($E44,'INFO_Matières recyclables'!$I$6:$M$14,4,0)))</f>
        <v>0</v>
      </c>
      <c r="Z44" s="67">
        <f>$G44+$H44+$I44+$J44+IF(ISBLANK($E44),0,$F44*VLOOKUP($E44,'INFO_Matières recyclables'!$I$6:$M$14,5,0))</f>
        <v>0</v>
      </c>
      <c r="AA44" s="67">
        <f>$K44+$L44+$M44+$N44+$O44+$P44+$Q44+$R44+IF(ISBLANK($E44),0,$F44*(1-VLOOKUP($E44,'INFO_Matières recyclables'!$I$6:$M$14,5,0)))</f>
        <v>0</v>
      </c>
    </row>
    <row r="45" spans="2:27" x14ac:dyDescent="0.35">
      <c r="B45" s="5"/>
      <c r="C45" s="5"/>
      <c r="D45" s="26"/>
      <c r="E45" s="56"/>
      <c r="F45" s="58"/>
      <c r="G45" s="54"/>
      <c r="H45" s="54"/>
      <c r="I45" s="54"/>
      <c r="J45" s="54"/>
      <c r="K45" s="54"/>
      <c r="L45" s="54"/>
      <c r="M45" s="54"/>
      <c r="N45" s="54"/>
      <c r="O45" s="54"/>
      <c r="P45" s="61"/>
      <c r="Q45" s="75"/>
      <c r="R45" s="66"/>
      <c r="S45" s="65"/>
      <c r="T45" s="67">
        <f>$G45+$H45+$L45+IF(ISBLANK($E45),0,$F45*VLOOKUP($E45,'INFO_Matières recyclables'!$I$6:$M$14,2,0))</f>
        <v>0</v>
      </c>
      <c r="U45" s="67">
        <f>$I45+$J45+$K45+$M45+$N45+$O45+$P45+$Q45+$R45+IF(ISBLANK($E45),0,$F45*(1-VLOOKUP($E45,'INFO_Matières recyclables'!$I$6:$M$14,2,0)))</f>
        <v>0</v>
      </c>
      <c r="V45" s="67">
        <f>$G45+$H45+$K45+IF(ISBLANK($E45),0,$F45*VLOOKUP($E45,'INFO_Matières recyclables'!$I$6:$M$14,3,0))</f>
        <v>0</v>
      </c>
      <c r="W45" s="67">
        <f>$I45+$J45+$L45+$M45+$N45+$O45+$P45+$Q45+$R45+IF(ISBLANK($E45),0,$F45*(1-VLOOKUP($E45,'INFO_Matières recyclables'!$I$6:$M$14,3,0)))</f>
        <v>0</v>
      </c>
      <c r="X45" s="67">
        <f>$G45+$H45+$I45+IF(ISBLANK($E45),0,$F45*VLOOKUP($E45,'INFO_Matières recyclables'!$I$6:$M$14,4,0))</f>
        <v>0</v>
      </c>
      <c r="Y45" s="67">
        <f>$J45+$K45+$L45+$M45+$N45+$O45+$P45+$Q45+$R45+IF(ISBLANK($E45),0,$F45*(1-VLOOKUP($E45,'INFO_Matières recyclables'!$I$6:$M$14,4,0)))</f>
        <v>0</v>
      </c>
      <c r="Z45" s="67">
        <f>$G45+$H45+$I45+$J45+IF(ISBLANK($E45),0,$F45*VLOOKUP($E45,'INFO_Matières recyclables'!$I$6:$M$14,5,0))</f>
        <v>0</v>
      </c>
      <c r="AA45" s="67">
        <f>$K45+$L45+$M45+$N45+$O45+$P45+$Q45+$R45+IF(ISBLANK($E45),0,$F45*(1-VLOOKUP($E45,'INFO_Matières recyclables'!$I$6:$M$14,5,0)))</f>
        <v>0</v>
      </c>
    </row>
    <row r="46" spans="2:27" x14ac:dyDescent="0.35">
      <c r="B46" s="5"/>
      <c r="C46" s="5"/>
      <c r="D46" s="26"/>
      <c r="E46" s="56"/>
      <c r="F46" s="58"/>
      <c r="G46" s="54"/>
      <c r="H46" s="54"/>
      <c r="I46" s="54"/>
      <c r="J46" s="54"/>
      <c r="K46" s="54"/>
      <c r="L46" s="54"/>
      <c r="M46" s="54"/>
      <c r="N46" s="54"/>
      <c r="O46" s="54"/>
      <c r="P46" s="61"/>
      <c r="Q46" s="75"/>
      <c r="R46" s="66"/>
      <c r="S46" s="65"/>
      <c r="T46" s="67">
        <f>$G46+$H46+$L46+IF(ISBLANK($E46),0,$F46*VLOOKUP($E46,'INFO_Matières recyclables'!$I$6:$M$14,2,0))</f>
        <v>0</v>
      </c>
      <c r="U46" s="67">
        <f>$I46+$J46+$K46+$M46+$N46+$O46+$P46+$Q46+$R46+IF(ISBLANK($E46),0,$F46*(1-VLOOKUP($E46,'INFO_Matières recyclables'!$I$6:$M$14,2,0)))</f>
        <v>0</v>
      </c>
      <c r="V46" s="67">
        <f>$G46+$H46+$K46+IF(ISBLANK($E46),0,$F46*VLOOKUP($E46,'INFO_Matières recyclables'!$I$6:$M$14,3,0))</f>
        <v>0</v>
      </c>
      <c r="W46" s="67">
        <f>$I46+$J46+$L46+$M46+$N46+$O46+$P46+$Q46+$R46+IF(ISBLANK($E46),0,$F46*(1-VLOOKUP($E46,'INFO_Matières recyclables'!$I$6:$M$14,3,0)))</f>
        <v>0</v>
      </c>
      <c r="X46" s="67">
        <f>$G46+$H46+$I46+IF(ISBLANK($E46),0,$F46*VLOOKUP($E46,'INFO_Matières recyclables'!$I$6:$M$14,4,0))</f>
        <v>0</v>
      </c>
      <c r="Y46" s="67">
        <f>$J46+$K46+$L46+$M46+$N46+$O46+$P46+$Q46+$R46+IF(ISBLANK($E46),0,$F46*(1-VLOOKUP($E46,'INFO_Matières recyclables'!$I$6:$M$14,4,0)))</f>
        <v>0</v>
      </c>
      <c r="Z46" s="67">
        <f>$G46+$H46+$I46+$J46+IF(ISBLANK($E46),0,$F46*VLOOKUP($E46,'INFO_Matières recyclables'!$I$6:$M$14,5,0))</f>
        <v>0</v>
      </c>
      <c r="AA46" s="67">
        <f>$K46+$L46+$M46+$N46+$O46+$P46+$Q46+$R46+IF(ISBLANK($E46),0,$F46*(1-VLOOKUP($E46,'INFO_Matières recyclables'!$I$6:$M$14,5,0)))</f>
        <v>0</v>
      </c>
    </row>
    <row r="47" spans="2:27" x14ac:dyDescent="0.35">
      <c r="B47" s="5"/>
      <c r="C47" s="5"/>
      <c r="D47" s="26"/>
      <c r="E47" s="56"/>
      <c r="F47" s="58"/>
      <c r="G47" s="54"/>
      <c r="H47" s="54"/>
      <c r="I47" s="54"/>
      <c r="J47" s="54"/>
      <c r="K47" s="54"/>
      <c r="L47" s="54"/>
      <c r="M47" s="54"/>
      <c r="N47" s="54"/>
      <c r="O47" s="54"/>
      <c r="P47" s="61"/>
      <c r="Q47" s="75"/>
      <c r="R47" s="66"/>
      <c r="S47" s="65"/>
      <c r="T47" s="67">
        <f>$G47+$H47+$L47+IF(ISBLANK($E47),0,$F47*VLOOKUP($E47,'INFO_Matières recyclables'!$I$6:$M$14,2,0))</f>
        <v>0</v>
      </c>
      <c r="U47" s="67">
        <f>$I47+$J47+$K47+$M47+$N47+$O47+$P47+$Q47+$R47+IF(ISBLANK($E47),0,$F47*(1-VLOOKUP($E47,'INFO_Matières recyclables'!$I$6:$M$14,2,0)))</f>
        <v>0</v>
      </c>
      <c r="V47" s="67">
        <f>$G47+$H47+$K47+IF(ISBLANK($E47),0,$F47*VLOOKUP($E47,'INFO_Matières recyclables'!$I$6:$M$14,3,0))</f>
        <v>0</v>
      </c>
      <c r="W47" s="67">
        <f>$I47+$J47+$L47+$M47+$N47+$O47+$P47+$Q47+$R47+IF(ISBLANK($E47),0,$F47*(1-VLOOKUP($E47,'INFO_Matières recyclables'!$I$6:$M$14,3,0)))</f>
        <v>0</v>
      </c>
      <c r="X47" s="67">
        <f>$G47+$H47+$I47+IF(ISBLANK($E47),0,$F47*VLOOKUP($E47,'INFO_Matières recyclables'!$I$6:$M$14,4,0))</f>
        <v>0</v>
      </c>
      <c r="Y47" s="67">
        <f>$J47+$K47+$L47+$M47+$N47+$O47+$P47+$Q47+$R47+IF(ISBLANK($E47),0,$F47*(1-VLOOKUP($E47,'INFO_Matières recyclables'!$I$6:$M$14,4,0)))</f>
        <v>0</v>
      </c>
      <c r="Z47" s="67">
        <f>$G47+$H47+$I47+$J47+IF(ISBLANK($E47),0,$F47*VLOOKUP($E47,'INFO_Matières recyclables'!$I$6:$M$14,5,0))</f>
        <v>0</v>
      </c>
      <c r="AA47" s="67">
        <f>$K47+$L47+$M47+$N47+$O47+$P47+$Q47+$R47+IF(ISBLANK($E47),0,$F47*(1-VLOOKUP($E47,'INFO_Matières recyclables'!$I$6:$M$14,5,0)))</f>
        <v>0</v>
      </c>
    </row>
    <row r="48" spans="2:27" x14ac:dyDescent="0.35">
      <c r="B48" s="5"/>
      <c r="C48" s="5"/>
      <c r="D48" s="26"/>
      <c r="E48" s="56"/>
      <c r="F48" s="58"/>
      <c r="G48" s="54"/>
      <c r="H48" s="54"/>
      <c r="I48" s="54"/>
      <c r="J48" s="54"/>
      <c r="K48" s="54"/>
      <c r="L48" s="54"/>
      <c r="M48" s="54"/>
      <c r="N48" s="54"/>
      <c r="O48" s="54"/>
      <c r="P48" s="61"/>
      <c r="Q48" s="75"/>
      <c r="R48" s="66"/>
      <c r="S48" s="65"/>
      <c r="T48" s="67">
        <f>$G48+$H48+$L48+IF(ISBLANK($E48),0,$F48*VLOOKUP($E48,'INFO_Matières recyclables'!$I$6:$M$14,2,0))</f>
        <v>0</v>
      </c>
      <c r="U48" s="67">
        <f>$I48+$J48+$K48+$M48+$N48+$O48+$P48+$Q48+$R48+IF(ISBLANK($E48),0,$F48*(1-VLOOKUP($E48,'INFO_Matières recyclables'!$I$6:$M$14,2,0)))</f>
        <v>0</v>
      </c>
      <c r="V48" s="67">
        <f>$G48+$H48+$K48+IF(ISBLANK($E48),0,$F48*VLOOKUP($E48,'INFO_Matières recyclables'!$I$6:$M$14,3,0))</f>
        <v>0</v>
      </c>
      <c r="W48" s="67">
        <f>$I48+$J48+$L48+$M48+$N48+$O48+$P48+$Q48+$R48+IF(ISBLANK($E48),0,$F48*(1-VLOOKUP($E48,'INFO_Matières recyclables'!$I$6:$M$14,3,0)))</f>
        <v>0</v>
      </c>
      <c r="X48" s="67">
        <f>$G48+$H48+$I48+IF(ISBLANK($E48),0,$F48*VLOOKUP($E48,'INFO_Matières recyclables'!$I$6:$M$14,4,0))</f>
        <v>0</v>
      </c>
      <c r="Y48" s="67">
        <f>$J48+$K48+$L48+$M48+$N48+$O48+$P48+$Q48+$R48+IF(ISBLANK($E48),0,$F48*(1-VLOOKUP($E48,'INFO_Matières recyclables'!$I$6:$M$14,4,0)))</f>
        <v>0</v>
      </c>
      <c r="Z48" s="67">
        <f>$G48+$H48+$I48+$J48+IF(ISBLANK($E48),0,$F48*VLOOKUP($E48,'INFO_Matières recyclables'!$I$6:$M$14,5,0))</f>
        <v>0</v>
      </c>
      <c r="AA48" s="67">
        <f>$K48+$L48+$M48+$N48+$O48+$P48+$Q48+$R48+IF(ISBLANK($E48),0,$F48*(1-VLOOKUP($E48,'INFO_Matières recyclables'!$I$6:$M$14,5,0)))</f>
        <v>0</v>
      </c>
    </row>
    <row r="49" spans="2:27" x14ac:dyDescent="0.35">
      <c r="B49" s="5"/>
      <c r="C49" s="5"/>
      <c r="D49" s="26"/>
      <c r="E49" s="56"/>
      <c r="F49" s="58"/>
      <c r="G49" s="54"/>
      <c r="H49" s="54"/>
      <c r="I49" s="54"/>
      <c r="J49" s="54"/>
      <c r="K49" s="54"/>
      <c r="L49" s="54"/>
      <c r="M49" s="54"/>
      <c r="N49" s="54"/>
      <c r="O49" s="54"/>
      <c r="P49" s="61"/>
      <c r="Q49" s="75"/>
      <c r="R49" s="66"/>
      <c r="S49" s="65"/>
      <c r="T49" s="67">
        <f>$G49+$H49+$L49+IF(ISBLANK($E49),0,$F49*VLOOKUP($E49,'INFO_Matières recyclables'!$I$6:$M$14,2,0))</f>
        <v>0</v>
      </c>
      <c r="U49" s="67">
        <f>$I49+$J49+$K49+$M49+$N49+$O49+$P49+$Q49+$R49+IF(ISBLANK($E49),0,$F49*(1-VLOOKUP($E49,'INFO_Matières recyclables'!$I$6:$M$14,2,0)))</f>
        <v>0</v>
      </c>
      <c r="V49" s="67">
        <f>$G49+$H49+$K49+IF(ISBLANK($E49),0,$F49*VLOOKUP($E49,'INFO_Matières recyclables'!$I$6:$M$14,3,0))</f>
        <v>0</v>
      </c>
      <c r="W49" s="67">
        <f>$I49+$J49+$L49+$M49+$N49+$O49+$P49+$Q49+$R49+IF(ISBLANK($E49),0,$F49*(1-VLOOKUP($E49,'INFO_Matières recyclables'!$I$6:$M$14,3,0)))</f>
        <v>0</v>
      </c>
      <c r="X49" s="67">
        <f>$G49+$H49+$I49+IF(ISBLANK($E49),0,$F49*VLOOKUP($E49,'INFO_Matières recyclables'!$I$6:$M$14,4,0))</f>
        <v>0</v>
      </c>
      <c r="Y49" s="67">
        <f>$J49+$K49+$L49+$M49+$N49+$O49+$P49+$Q49+$R49+IF(ISBLANK($E49),0,$F49*(1-VLOOKUP($E49,'INFO_Matières recyclables'!$I$6:$M$14,4,0)))</f>
        <v>0</v>
      </c>
      <c r="Z49" s="67">
        <f>$G49+$H49+$I49+$J49+IF(ISBLANK($E49),0,$F49*VLOOKUP($E49,'INFO_Matières recyclables'!$I$6:$M$14,5,0))</f>
        <v>0</v>
      </c>
      <c r="AA49" s="67">
        <f>$K49+$L49+$M49+$N49+$O49+$P49+$Q49+$R49+IF(ISBLANK($E49),0,$F49*(1-VLOOKUP($E49,'INFO_Matières recyclables'!$I$6:$M$14,5,0)))</f>
        <v>0</v>
      </c>
    </row>
    <row r="50" spans="2:27" x14ac:dyDescent="0.35">
      <c r="B50" s="5"/>
      <c r="C50" s="5"/>
      <c r="D50" s="26"/>
      <c r="E50" s="56"/>
      <c r="F50" s="58"/>
      <c r="G50" s="54"/>
      <c r="H50" s="54"/>
      <c r="I50" s="54"/>
      <c r="J50" s="54"/>
      <c r="K50" s="54"/>
      <c r="L50" s="54"/>
      <c r="M50" s="54"/>
      <c r="N50" s="54"/>
      <c r="O50" s="54"/>
      <c r="P50" s="61"/>
      <c r="Q50" s="75"/>
      <c r="R50" s="66"/>
      <c r="S50" s="65"/>
      <c r="T50" s="67">
        <f>$G50+$H50+$L50+IF(ISBLANK($E50),0,$F50*VLOOKUP($E50,'INFO_Matières recyclables'!$I$6:$M$14,2,0))</f>
        <v>0</v>
      </c>
      <c r="U50" s="67">
        <f>$I50+$J50+$K50+$M50+$N50+$O50+$P50+$Q50+$R50+IF(ISBLANK($E50),0,$F50*(1-VLOOKUP($E50,'INFO_Matières recyclables'!$I$6:$M$14,2,0)))</f>
        <v>0</v>
      </c>
      <c r="V50" s="67">
        <f>$G50+$H50+$K50+IF(ISBLANK($E50),0,$F50*VLOOKUP($E50,'INFO_Matières recyclables'!$I$6:$M$14,3,0))</f>
        <v>0</v>
      </c>
      <c r="W50" s="67">
        <f>$I50+$J50+$L50+$M50+$N50+$O50+$P50+$Q50+$R50+IF(ISBLANK($E50),0,$F50*(1-VLOOKUP($E50,'INFO_Matières recyclables'!$I$6:$M$14,3,0)))</f>
        <v>0</v>
      </c>
      <c r="X50" s="67">
        <f>$G50+$H50+$I50+IF(ISBLANK($E50),0,$F50*VLOOKUP($E50,'INFO_Matières recyclables'!$I$6:$M$14,4,0))</f>
        <v>0</v>
      </c>
      <c r="Y50" s="67">
        <f>$J50+$K50+$L50+$M50+$N50+$O50+$P50+$Q50+$R50+IF(ISBLANK($E50),0,$F50*(1-VLOOKUP($E50,'INFO_Matières recyclables'!$I$6:$M$14,4,0)))</f>
        <v>0</v>
      </c>
      <c r="Z50" s="67">
        <f>$G50+$H50+$I50+$J50+IF(ISBLANK($E50),0,$F50*VLOOKUP($E50,'INFO_Matières recyclables'!$I$6:$M$14,5,0))</f>
        <v>0</v>
      </c>
      <c r="AA50" s="67">
        <f>$K50+$L50+$M50+$N50+$O50+$P50+$Q50+$R50+IF(ISBLANK($E50),0,$F50*(1-VLOOKUP($E50,'INFO_Matières recyclables'!$I$6:$M$14,5,0)))</f>
        <v>0</v>
      </c>
    </row>
    <row r="51" spans="2:27" x14ac:dyDescent="0.35">
      <c r="B51" s="5"/>
      <c r="C51" s="5"/>
      <c r="D51" s="26"/>
      <c r="E51" s="56"/>
      <c r="F51" s="58"/>
      <c r="G51" s="54"/>
      <c r="H51" s="54"/>
      <c r="I51" s="54"/>
      <c r="J51" s="54"/>
      <c r="K51" s="54"/>
      <c r="L51" s="54"/>
      <c r="M51" s="54"/>
      <c r="N51" s="54"/>
      <c r="O51" s="54"/>
      <c r="P51" s="61"/>
      <c r="Q51" s="75"/>
      <c r="R51" s="66"/>
      <c r="S51" s="65"/>
      <c r="T51" s="67">
        <f>$G51+$H51+$L51+IF(ISBLANK($E51),0,$F51*VLOOKUP($E51,'INFO_Matières recyclables'!$I$6:$M$14,2,0))</f>
        <v>0</v>
      </c>
      <c r="U51" s="67">
        <f>$I51+$J51+$K51+$M51+$N51+$O51+$P51+$Q51+$R51+IF(ISBLANK($E51),0,$F51*(1-VLOOKUP($E51,'INFO_Matières recyclables'!$I$6:$M$14,2,0)))</f>
        <v>0</v>
      </c>
      <c r="V51" s="67">
        <f>$G51+$H51+$K51+IF(ISBLANK($E51),0,$F51*VLOOKUP($E51,'INFO_Matières recyclables'!$I$6:$M$14,3,0))</f>
        <v>0</v>
      </c>
      <c r="W51" s="67">
        <f>$I51+$J51+$L51+$M51+$N51+$O51+$P51+$Q51+$R51+IF(ISBLANK($E51),0,$F51*(1-VLOOKUP($E51,'INFO_Matières recyclables'!$I$6:$M$14,3,0)))</f>
        <v>0</v>
      </c>
      <c r="X51" s="67">
        <f>$G51+$H51+$I51+IF(ISBLANK($E51),0,$F51*VLOOKUP($E51,'INFO_Matières recyclables'!$I$6:$M$14,4,0))</f>
        <v>0</v>
      </c>
      <c r="Y51" s="67">
        <f>$J51+$K51+$L51+$M51+$N51+$O51+$P51+$Q51+$R51+IF(ISBLANK($E51),0,$F51*(1-VLOOKUP($E51,'INFO_Matières recyclables'!$I$6:$M$14,4,0)))</f>
        <v>0</v>
      </c>
      <c r="Z51" s="67">
        <f>$G51+$H51+$I51+$J51+IF(ISBLANK($E51),0,$F51*VLOOKUP($E51,'INFO_Matières recyclables'!$I$6:$M$14,5,0))</f>
        <v>0</v>
      </c>
      <c r="AA51" s="67">
        <f>$K51+$L51+$M51+$N51+$O51+$P51+$Q51+$R51+IF(ISBLANK($E51),0,$F51*(1-VLOOKUP($E51,'INFO_Matières recyclables'!$I$6:$M$14,5,0)))</f>
        <v>0</v>
      </c>
    </row>
    <row r="52" spans="2:27" x14ac:dyDescent="0.35">
      <c r="B52" s="5"/>
      <c r="C52" s="5"/>
      <c r="D52" s="26"/>
      <c r="E52" s="56"/>
      <c r="F52" s="58"/>
      <c r="G52" s="54"/>
      <c r="H52" s="54"/>
      <c r="I52" s="54"/>
      <c r="J52" s="54"/>
      <c r="K52" s="54"/>
      <c r="L52" s="54"/>
      <c r="M52" s="54"/>
      <c r="N52" s="54"/>
      <c r="O52" s="54"/>
      <c r="P52" s="61"/>
      <c r="Q52" s="75"/>
      <c r="R52" s="66"/>
      <c r="S52" s="65"/>
      <c r="T52" s="67">
        <f>$G52+$H52+$L52+IF(ISBLANK($E52),0,$F52*VLOOKUP($E52,'INFO_Matières recyclables'!$I$6:$M$14,2,0))</f>
        <v>0</v>
      </c>
      <c r="U52" s="67">
        <f>$I52+$J52+$K52+$M52+$N52+$O52+$P52+$Q52+$R52+IF(ISBLANK($E52),0,$F52*(1-VLOOKUP($E52,'INFO_Matières recyclables'!$I$6:$M$14,2,0)))</f>
        <v>0</v>
      </c>
      <c r="V52" s="67">
        <f>$G52+$H52+$K52+IF(ISBLANK($E52),0,$F52*VLOOKUP($E52,'INFO_Matières recyclables'!$I$6:$M$14,3,0))</f>
        <v>0</v>
      </c>
      <c r="W52" s="67">
        <f>$I52+$J52+$L52+$M52+$N52+$O52+$P52+$Q52+$R52+IF(ISBLANK($E52),0,$F52*(1-VLOOKUP($E52,'INFO_Matières recyclables'!$I$6:$M$14,3,0)))</f>
        <v>0</v>
      </c>
      <c r="X52" s="67">
        <f>$G52+$H52+$I52+IF(ISBLANK($E52),0,$F52*VLOOKUP($E52,'INFO_Matières recyclables'!$I$6:$M$14,4,0))</f>
        <v>0</v>
      </c>
      <c r="Y52" s="67">
        <f>$J52+$K52+$L52+$M52+$N52+$O52+$P52+$Q52+$R52+IF(ISBLANK($E52),0,$F52*(1-VLOOKUP($E52,'INFO_Matières recyclables'!$I$6:$M$14,4,0)))</f>
        <v>0</v>
      </c>
      <c r="Z52" s="67">
        <f>$G52+$H52+$I52+$J52+IF(ISBLANK($E52),0,$F52*VLOOKUP($E52,'INFO_Matières recyclables'!$I$6:$M$14,5,0))</f>
        <v>0</v>
      </c>
      <c r="AA52" s="67">
        <f>$K52+$L52+$M52+$N52+$O52+$P52+$Q52+$R52+IF(ISBLANK($E52),0,$F52*(1-VLOOKUP($E52,'INFO_Matières recyclables'!$I$6:$M$14,5,0)))</f>
        <v>0</v>
      </c>
    </row>
    <row r="53" spans="2:27" x14ac:dyDescent="0.35">
      <c r="B53" s="5"/>
      <c r="C53" s="5"/>
      <c r="D53" s="26"/>
      <c r="E53" s="56"/>
      <c r="F53" s="58"/>
      <c r="G53" s="54"/>
      <c r="H53" s="54"/>
      <c r="I53" s="54"/>
      <c r="J53" s="54"/>
      <c r="K53" s="54"/>
      <c r="L53" s="54"/>
      <c r="M53" s="54"/>
      <c r="N53" s="54"/>
      <c r="O53" s="54"/>
      <c r="P53" s="61"/>
      <c r="Q53" s="75"/>
      <c r="R53" s="66"/>
      <c r="S53" s="65"/>
      <c r="T53" s="67">
        <f>$G53+$H53+$L53+IF(ISBLANK($E53),0,$F53*VLOOKUP($E53,'INFO_Matières recyclables'!$I$6:$M$14,2,0))</f>
        <v>0</v>
      </c>
      <c r="U53" s="67">
        <f>$I53+$J53+$K53+$M53+$N53+$O53+$P53+$Q53+$R53+IF(ISBLANK($E53),0,$F53*(1-VLOOKUP($E53,'INFO_Matières recyclables'!$I$6:$M$14,2,0)))</f>
        <v>0</v>
      </c>
      <c r="V53" s="67">
        <f>$G53+$H53+$K53+IF(ISBLANK($E53),0,$F53*VLOOKUP($E53,'INFO_Matières recyclables'!$I$6:$M$14,3,0))</f>
        <v>0</v>
      </c>
      <c r="W53" s="67">
        <f>$I53+$J53+$L53+$M53+$N53+$O53+$P53+$Q53+$R53+IF(ISBLANK($E53),0,$F53*(1-VLOOKUP($E53,'INFO_Matières recyclables'!$I$6:$M$14,3,0)))</f>
        <v>0</v>
      </c>
      <c r="X53" s="67">
        <f>$G53+$H53+$I53+IF(ISBLANK($E53),0,$F53*VLOOKUP($E53,'INFO_Matières recyclables'!$I$6:$M$14,4,0))</f>
        <v>0</v>
      </c>
      <c r="Y53" s="67">
        <f>$J53+$K53+$L53+$M53+$N53+$O53+$P53+$Q53+$R53+IF(ISBLANK($E53),0,$F53*(1-VLOOKUP($E53,'INFO_Matières recyclables'!$I$6:$M$14,4,0)))</f>
        <v>0</v>
      </c>
      <c r="Z53" s="67">
        <f>$G53+$H53+$I53+$J53+IF(ISBLANK($E53),0,$F53*VLOOKUP($E53,'INFO_Matières recyclables'!$I$6:$M$14,5,0))</f>
        <v>0</v>
      </c>
      <c r="AA53" s="67">
        <f>$K53+$L53+$M53+$N53+$O53+$P53+$Q53+$R53+IF(ISBLANK($E53),0,$F53*(1-VLOOKUP($E53,'INFO_Matières recyclables'!$I$6:$M$14,5,0)))</f>
        <v>0</v>
      </c>
    </row>
    <row r="54" spans="2:27" x14ac:dyDescent="0.35">
      <c r="B54" s="5"/>
      <c r="C54" s="5"/>
      <c r="D54" s="26"/>
      <c r="E54" s="56"/>
      <c r="F54" s="58"/>
      <c r="G54" s="54"/>
      <c r="H54" s="54"/>
      <c r="I54" s="54"/>
      <c r="J54" s="54"/>
      <c r="K54" s="54"/>
      <c r="L54" s="54"/>
      <c r="M54" s="54"/>
      <c r="N54" s="54"/>
      <c r="O54" s="54"/>
      <c r="P54" s="61"/>
      <c r="Q54" s="75"/>
      <c r="R54" s="66"/>
      <c r="S54" s="65"/>
      <c r="T54" s="67">
        <f>$G54+$H54+$L54+IF(ISBLANK($E54),0,$F54*VLOOKUP($E54,'INFO_Matières recyclables'!$I$6:$M$14,2,0))</f>
        <v>0</v>
      </c>
      <c r="U54" s="67">
        <f>$I54+$J54+$K54+$M54+$N54+$O54+$P54+$Q54+$R54+IF(ISBLANK($E54),0,$F54*(1-VLOOKUP($E54,'INFO_Matières recyclables'!$I$6:$M$14,2,0)))</f>
        <v>0</v>
      </c>
      <c r="V54" s="67">
        <f>$G54+$H54+$K54+IF(ISBLANK($E54),0,$F54*VLOOKUP($E54,'INFO_Matières recyclables'!$I$6:$M$14,3,0))</f>
        <v>0</v>
      </c>
      <c r="W54" s="67">
        <f>$I54+$J54+$L54+$M54+$N54+$O54+$P54+$Q54+$R54+IF(ISBLANK($E54),0,$F54*(1-VLOOKUP($E54,'INFO_Matières recyclables'!$I$6:$M$14,3,0)))</f>
        <v>0</v>
      </c>
      <c r="X54" s="67">
        <f>$G54+$H54+$I54+IF(ISBLANK($E54),0,$F54*VLOOKUP($E54,'INFO_Matières recyclables'!$I$6:$M$14,4,0))</f>
        <v>0</v>
      </c>
      <c r="Y54" s="67">
        <f>$J54+$K54+$L54+$M54+$N54+$O54+$P54+$Q54+$R54+IF(ISBLANK($E54),0,$F54*(1-VLOOKUP($E54,'INFO_Matières recyclables'!$I$6:$M$14,4,0)))</f>
        <v>0</v>
      </c>
      <c r="Z54" s="67">
        <f>$G54+$H54+$I54+$J54+IF(ISBLANK($E54),0,$F54*VLOOKUP($E54,'INFO_Matières recyclables'!$I$6:$M$14,5,0))</f>
        <v>0</v>
      </c>
      <c r="AA54" s="67">
        <f>$K54+$L54+$M54+$N54+$O54+$P54+$Q54+$R54+IF(ISBLANK($E54),0,$F54*(1-VLOOKUP($E54,'INFO_Matières recyclables'!$I$6:$M$14,5,0)))</f>
        <v>0</v>
      </c>
    </row>
    <row r="55" spans="2:27" x14ac:dyDescent="0.35">
      <c r="B55" s="5"/>
      <c r="C55" s="5"/>
      <c r="D55" s="26"/>
      <c r="E55" s="56"/>
      <c r="F55" s="58"/>
      <c r="G55" s="54"/>
      <c r="H55" s="54"/>
      <c r="I55" s="54"/>
      <c r="J55" s="54"/>
      <c r="K55" s="54"/>
      <c r="L55" s="54"/>
      <c r="M55" s="54"/>
      <c r="N55" s="54"/>
      <c r="O55" s="54"/>
      <c r="P55" s="61"/>
      <c r="Q55" s="75"/>
      <c r="R55" s="66"/>
      <c r="S55" s="65"/>
      <c r="T55" s="67">
        <f>$G55+$H55+$L55+IF(ISBLANK($E55),0,$F55*VLOOKUP($E55,'INFO_Matières recyclables'!$I$6:$M$14,2,0))</f>
        <v>0</v>
      </c>
      <c r="U55" s="67">
        <f>$I55+$J55+$K55+$M55+$N55+$O55+$P55+$Q55+$R55+IF(ISBLANK($E55),0,$F55*(1-VLOOKUP($E55,'INFO_Matières recyclables'!$I$6:$M$14,2,0)))</f>
        <v>0</v>
      </c>
      <c r="V55" s="67">
        <f>$G55+$H55+$K55+IF(ISBLANK($E55),0,$F55*VLOOKUP($E55,'INFO_Matières recyclables'!$I$6:$M$14,3,0))</f>
        <v>0</v>
      </c>
      <c r="W55" s="67">
        <f>$I55+$J55+$L55+$M55+$N55+$O55+$P55+$Q55+$R55+IF(ISBLANK($E55),0,$F55*(1-VLOOKUP($E55,'INFO_Matières recyclables'!$I$6:$M$14,3,0)))</f>
        <v>0</v>
      </c>
      <c r="X55" s="67">
        <f>$G55+$H55+$I55+IF(ISBLANK($E55),0,$F55*VLOOKUP($E55,'INFO_Matières recyclables'!$I$6:$M$14,4,0))</f>
        <v>0</v>
      </c>
      <c r="Y55" s="67">
        <f>$J55+$K55+$L55+$M55+$N55+$O55+$P55+$Q55+$R55+IF(ISBLANK($E55),0,$F55*(1-VLOOKUP($E55,'INFO_Matières recyclables'!$I$6:$M$14,4,0)))</f>
        <v>0</v>
      </c>
      <c r="Z55" s="67">
        <f>$G55+$H55+$I55+$J55+IF(ISBLANK($E55),0,$F55*VLOOKUP($E55,'INFO_Matières recyclables'!$I$6:$M$14,5,0))</f>
        <v>0</v>
      </c>
      <c r="AA55" s="67">
        <f>$K55+$L55+$M55+$N55+$O55+$P55+$Q55+$R55+IF(ISBLANK($E55),0,$F55*(1-VLOOKUP($E55,'INFO_Matières recyclables'!$I$6:$M$14,5,0)))</f>
        <v>0</v>
      </c>
    </row>
    <row r="56" spans="2:27" x14ac:dyDescent="0.35">
      <c r="B56" s="5"/>
      <c r="C56" s="5"/>
      <c r="D56" s="26"/>
      <c r="E56" s="56"/>
      <c r="F56" s="58"/>
      <c r="G56" s="54"/>
      <c r="H56" s="54"/>
      <c r="I56" s="54"/>
      <c r="J56" s="54"/>
      <c r="K56" s="54"/>
      <c r="L56" s="54"/>
      <c r="M56" s="54"/>
      <c r="N56" s="54"/>
      <c r="O56" s="54"/>
      <c r="P56" s="61"/>
      <c r="Q56" s="75"/>
      <c r="R56" s="66"/>
      <c r="S56" s="65"/>
      <c r="T56" s="67">
        <f>$G56+$H56+$L56+IF(ISBLANK($E56),0,$F56*VLOOKUP($E56,'INFO_Matières recyclables'!$I$6:$M$14,2,0))</f>
        <v>0</v>
      </c>
      <c r="U56" s="67">
        <f>$I56+$J56+$K56+$M56+$N56+$O56+$P56+$Q56+$R56+IF(ISBLANK($E56),0,$F56*(1-VLOOKUP($E56,'INFO_Matières recyclables'!$I$6:$M$14,2,0)))</f>
        <v>0</v>
      </c>
      <c r="V56" s="67">
        <f>$G56+$H56+$K56+IF(ISBLANK($E56),0,$F56*VLOOKUP($E56,'INFO_Matières recyclables'!$I$6:$M$14,3,0))</f>
        <v>0</v>
      </c>
      <c r="W56" s="67">
        <f>$I56+$J56+$L56+$M56+$N56+$O56+$P56+$Q56+$R56+IF(ISBLANK($E56),0,$F56*(1-VLOOKUP($E56,'INFO_Matières recyclables'!$I$6:$M$14,3,0)))</f>
        <v>0</v>
      </c>
      <c r="X56" s="67">
        <f>$G56+$H56+$I56+IF(ISBLANK($E56),0,$F56*VLOOKUP($E56,'INFO_Matières recyclables'!$I$6:$M$14,4,0))</f>
        <v>0</v>
      </c>
      <c r="Y56" s="67">
        <f>$J56+$K56+$L56+$M56+$N56+$O56+$P56+$Q56+$R56+IF(ISBLANK($E56),0,$F56*(1-VLOOKUP($E56,'INFO_Matières recyclables'!$I$6:$M$14,4,0)))</f>
        <v>0</v>
      </c>
      <c r="Z56" s="67">
        <f>$G56+$H56+$I56+$J56+IF(ISBLANK($E56),0,$F56*VLOOKUP($E56,'INFO_Matières recyclables'!$I$6:$M$14,5,0))</f>
        <v>0</v>
      </c>
      <c r="AA56" s="67">
        <f>$K56+$L56+$M56+$N56+$O56+$P56+$Q56+$R56+IF(ISBLANK($E56),0,$F56*(1-VLOOKUP($E56,'INFO_Matières recyclables'!$I$6:$M$14,5,0)))</f>
        <v>0</v>
      </c>
    </row>
    <row r="57" spans="2:27" x14ac:dyDescent="0.35">
      <c r="B57" s="5"/>
      <c r="C57" s="5"/>
      <c r="D57" s="26"/>
      <c r="E57" s="56"/>
      <c r="F57" s="58"/>
      <c r="G57" s="54"/>
      <c r="H57" s="54"/>
      <c r="I57" s="54"/>
      <c r="J57" s="54"/>
      <c r="K57" s="54"/>
      <c r="L57" s="54"/>
      <c r="M57" s="54"/>
      <c r="N57" s="54"/>
      <c r="O57" s="54"/>
      <c r="P57" s="61"/>
      <c r="Q57" s="75"/>
      <c r="R57" s="66"/>
      <c r="S57" s="65"/>
      <c r="T57" s="67">
        <f>$G57+$H57+$L57+IF(ISBLANK($E57),0,$F57*VLOOKUP($E57,'INFO_Matières recyclables'!$I$6:$M$14,2,0))</f>
        <v>0</v>
      </c>
      <c r="U57" s="67">
        <f>$I57+$J57+$K57+$M57+$N57+$O57+$P57+$Q57+$R57+IF(ISBLANK($E57),0,$F57*(1-VLOOKUP($E57,'INFO_Matières recyclables'!$I$6:$M$14,2,0)))</f>
        <v>0</v>
      </c>
      <c r="V57" s="67">
        <f>$G57+$H57+$K57+IF(ISBLANK($E57),0,$F57*VLOOKUP($E57,'INFO_Matières recyclables'!$I$6:$M$14,3,0))</f>
        <v>0</v>
      </c>
      <c r="W57" s="67">
        <f>$I57+$J57+$L57+$M57+$N57+$O57+$P57+$Q57+$R57+IF(ISBLANK($E57),0,$F57*(1-VLOOKUP($E57,'INFO_Matières recyclables'!$I$6:$M$14,3,0)))</f>
        <v>0</v>
      </c>
      <c r="X57" s="67">
        <f>$G57+$H57+$I57+IF(ISBLANK($E57),0,$F57*VLOOKUP($E57,'INFO_Matières recyclables'!$I$6:$M$14,4,0))</f>
        <v>0</v>
      </c>
      <c r="Y57" s="67">
        <f>$J57+$K57+$L57+$M57+$N57+$O57+$P57+$Q57+$R57+IF(ISBLANK($E57),0,$F57*(1-VLOOKUP($E57,'INFO_Matières recyclables'!$I$6:$M$14,4,0)))</f>
        <v>0</v>
      </c>
      <c r="Z57" s="67">
        <f>$G57+$H57+$I57+$J57+IF(ISBLANK($E57),0,$F57*VLOOKUP($E57,'INFO_Matières recyclables'!$I$6:$M$14,5,0))</f>
        <v>0</v>
      </c>
      <c r="AA57" s="67">
        <f>$K57+$L57+$M57+$N57+$O57+$P57+$Q57+$R57+IF(ISBLANK($E57),0,$F57*(1-VLOOKUP($E57,'INFO_Matières recyclables'!$I$6:$M$14,5,0)))</f>
        <v>0</v>
      </c>
    </row>
    <row r="58" spans="2:27" x14ac:dyDescent="0.35">
      <c r="B58" s="5"/>
      <c r="C58" s="5"/>
      <c r="D58" s="26"/>
      <c r="E58" s="56"/>
      <c r="F58" s="58"/>
      <c r="G58" s="54"/>
      <c r="H58" s="54"/>
      <c r="I58" s="54"/>
      <c r="J58" s="54"/>
      <c r="K58" s="54"/>
      <c r="L58" s="54"/>
      <c r="M58" s="54"/>
      <c r="N58" s="54"/>
      <c r="O58" s="54"/>
      <c r="P58" s="61"/>
      <c r="Q58" s="75"/>
      <c r="R58" s="66"/>
      <c r="S58" s="65"/>
      <c r="T58" s="67">
        <f>$G58+$H58+$L58+IF(ISBLANK($E58),0,$F58*VLOOKUP($E58,'INFO_Matières recyclables'!$I$6:$M$14,2,0))</f>
        <v>0</v>
      </c>
      <c r="U58" s="67">
        <f>$I58+$J58+$K58+$M58+$N58+$O58+$P58+$Q58+$R58+IF(ISBLANK($E58),0,$F58*(1-VLOOKUP($E58,'INFO_Matières recyclables'!$I$6:$M$14,2,0)))</f>
        <v>0</v>
      </c>
      <c r="V58" s="67">
        <f>$G58+$H58+$K58+IF(ISBLANK($E58),0,$F58*VLOOKUP($E58,'INFO_Matières recyclables'!$I$6:$M$14,3,0))</f>
        <v>0</v>
      </c>
      <c r="W58" s="67">
        <f>$I58+$J58+$L58+$M58+$N58+$O58+$P58+$Q58+$R58+IF(ISBLANK($E58),0,$F58*(1-VLOOKUP($E58,'INFO_Matières recyclables'!$I$6:$M$14,3,0)))</f>
        <v>0</v>
      </c>
      <c r="X58" s="67">
        <f>$G58+$H58+$I58+IF(ISBLANK($E58),0,$F58*VLOOKUP($E58,'INFO_Matières recyclables'!$I$6:$M$14,4,0))</f>
        <v>0</v>
      </c>
      <c r="Y58" s="67">
        <f>$J58+$K58+$L58+$M58+$N58+$O58+$P58+$Q58+$R58+IF(ISBLANK($E58),0,$F58*(1-VLOOKUP($E58,'INFO_Matières recyclables'!$I$6:$M$14,4,0)))</f>
        <v>0</v>
      </c>
      <c r="Z58" s="67">
        <f>$G58+$H58+$I58+$J58+IF(ISBLANK($E58),0,$F58*VLOOKUP($E58,'INFO_Matières recyclables'!$I$6:$M$14,5,0))</f>
        <v>0</v>
      </c>
      <c r="AA58" s="67">
        <f>$K58+$L58+$M58+$N58+$O58+$P58+$Q58+$R58+IF(ISBLANK($E58),0,$F58*(1-VLOOKUP($E58,'INFO_Matières recyclables'!$I$6:$M$14,5,0)))</f>
        <v>0</v>
      </c>
    </row>
    <row r="59" spans="2:27" x14ac:dyDescent="0.35">
      <c r="B59" s="5"/>
      <c r="C59" s="5"/>
      <c r="D59" s="26"/>
      <c r="E59" s="56"/>
      <c r="F59" s="58"/>
      <c r="G59" s="54"/>
      <c r="H59" s="54"/>
      <c r="I59" s="54"/>
      <c r="J59" s="54"/>
      <c r="K59" s="54"/>
      <c r="L59" s="54"/>
      <c r="M59" s="54"/>
      <c r="N59" s="54"/>
      <c r="O59" s="54"/>
      <c r="P59" s="61"/>
      <c r="Q59" s="75"/>
      <c r="R59" s="66"/>
      <c r="S59" s="65"/>
      <c r="T59" s="67">
        <f>$G59+$H59+$L59+IF(ISBLANK($E59),0,$F59*VLOOKUP($E59,'INFO_Matières recyclables'!$I$6:$M$14,2,0))</f>
        <v>0</v>
      </c>
      <c r="U59" s="67">
        <f>$I59+$J59+$K59+$M59+$N59+$O59+$P59+$Q59+$R59+IF(ISBLANK($E59),0,$F59*(1-VLOOKUP($E59,'INFO_Matières recyclables'!$I$6:$M$14,2,0)))</f>
        <v>0</v>
      </c>
      <c r="V59" s="67">
        <f>$G59+$H59+$K59+IF(ISBLANK($E59),0,$F59*VLOOKUP($E59,'INFO_Matières recyclables'!$I$6:$M$14,3,0))</f>
        <v>0</v>
      </c>
      <c r="W59" s="67">
        <f>$I59+$J59+$L59+$M59+$N59+$O59+$P59+$Q59+$R59+IF(ISBLANK($E59),0,$F59*(1-VLOOKUP($E59,'INFO_Matières recyclables'!$I$6:$M$14,3,0)))</f>
        <v>0</v>
      </c>
      <c r="X59" s="67">
        <f>$G59+$H59+$I59+IF(ISBLANK($E59),0,$F59*VLOOKUP($E59,'INFO_Matières recyclables'!$I$6:$M$14,4,0))</f>
        <v>0</v>
      </c>
      <c r="Y59" s="67">
        <f>$J59+$K59+$L59+$M59+$N59+$O59+$P59+$Q59+$R59+IF(ISBLANK($E59),0,$F59*(1-VLOOKUP($E59,'INFO_Matières recyclables'!$I$6:$M$14,4,0)))</f>
        <v>0</v>
      </c>
      <c r="Z59" s="67">
        <f>$G59+$H59+$I59+$J59+IF(ISBLANK($E59),0,$F59*VLOOKUP($E59,'INFO_Matières recyclables'!$I$6:$M$14,5,0))</f>
        <v>0</v>
      </c>
      <c r="AA59" s="67">
        <f>$K59+$L59+$M59+$N59+$O59+$P59+$Q59+$R59+IF(ISBLANK($E59),0,$F59*(1-VLOOKUP($E59,'INFO_Matières recyclables'!$I$6:$M$14,5,0)))</f>
        <v>0</v>
      </c>
    </row>
    <row r="60" spans="2:27" x14ac:dyDescent="0.35">
      <c r="B60" s="5"/>
      <c r="C60" s="5"/>
      <c r="D60" s="26"/>
      <c r="E60" s="56"/>
      <c r="F60" s="58"/>
      <c r="G60" s="54"/>
      <c r="H60" s="54"/>
      <c r="I60" s="54"/>
      <c r="J60" s="54"/>
      <c r="K60" s="54"/>
      <c r="L60" s="54"/>
      <c r="M60" s="54"/>
      <c r="N60" s="54"/>
      <c r="O60" s="54"/>
      <c r="P60" s="61"/>
      <c r="Q60" s="75"/>
      <c r="R60" s="66"/>
      <c r="S60" s="65"/>
      <c r="T60" s="67">
        <f>$G60+$H60+$L60+IF(ISBLANK($E60),0,$F60*VLOOKUP($E60,'INFO_Matières recyclables'!$I$6:$M$14,2,0))</f>
        <v>0</v>
      </c>
      <c r="U60" s="67">
        <f>$I60+$J60+$K60+$M60+$N60+$O60+$P60+$Q60+$R60+IF(ISBLANK($E60),0,$F60*(1-VLOOKUP($E60,'INFO_Matières recyclables'!$I$6:$M$14,2,0)))</f>
        <v>0</v>
      </c>
      <c r="V60" s="67">
        <f>$G60+$H60+$K60+IF(ISBLANK($E60),0,$F60*VLOOKUP($E60,'INFO_Matières recyclables'!$I$6:$M$14,3,0))</f>
        <v>0</v>
      </c>
      <c r="W60" s="67">
        <f>$I60+$J60+$L60+$M60+$N60+$O60+$P60+$Q60+$R60+IF(ISBLANK($E60),0,$F60*(1-VLOOKUP($E60,'INFO_Matières recyclables'!$I$6:$M$14,3,0)))</f>
        <v>0</v>
      </c>
      <c r="X60" s="67">
        <f>$G60+$H60+$I60+IF(ISBLANK($E60),0,$F60*VLOOKUP($E60,'INFO_Matières recyclables'!$I$6:$M$14,4,0))</f>
        <v>0</v>
      </c>
      <c r="Y60" s="67">
        <f>$J60+$K60+$L60+$M60+$N60+$O60+$P60+$Q60+$R60+IF(ISBLANK($E60),0,$F60*(1-VLOOKUP($E60,'INFO_Matières recyclables'!$I$6:$M$14,4,0)))</f>
        <v>0</v>
      </c>
      <c r="Z60" s="67">
        <f>$G60+$H60+$I60+$J60+IF(ISBLANK($E60),0,$F60*VLOOKUP($E60,'INFO_Matières recyclables'!$I$6:$M$14,5,0))</f>
        <v>0</v>
      </c>
      <c r="AA60" s="67">
        <f>$K60+$L60+$M60+$N60+$O60+$P60+$Q60+$R60+IF(ISBLANK($E60),0,$F60*(1-VLOOKUP($E60,'INFO_Matières recyclables'!$I$6:$M$14,5,0)))</f>
        <v>0</v>
      </c>
    </row>
    <row r="61" spans="2:27" x14ac:dyDescent="0.35">
      <c r="B61" s="5"/>
      <c r="C61" s="5"/>
      <c r="D61" s="26"/>
      <c r="E61" s="56"/>
      <c r="F61" s="58"/>
      <c r="G61" s="54"/>
      <c r="H61" s="54"/>
      <c r="I61" s="54"/>
      <c r="J61" s="54"/>
      <c r="K61" s="54"/>
      <c r="L61" s="54"/>
      <c r="M61" s="54"/>
      <c r="N61" s="54"/>
      <c r="O61" s="54"/>
      <c r="P61" s="61"/>
      <c r="Q61" s="75"/>
      <c r="R61" s="66"/>
      <c r="S61" s="65"/>
      <c r="T61" s="67">
        <f>$G61+$H61+$L61+IF(ISBLANK($E61),0,$F61*VLOOKUP($E61,'INFO_Matières recyclables'!$I$6:$M$14,2,0))</f>
        <v>0</v>
      </c>
      <c r="U61" s="67">
        <f>$I61+$J61+$K61+$M61+$N61+$O61+$P61+$Q61+$R61+IF(ISBLANK($E61),0,$F61*(1-VLOOKUP($E61,'INFO_Matières recyclables'!$I$6:$M$14,2,0)))</f>
        <v>0</v>
      </c>
      <c r="V61" s="67">
        <f>$G61+$H61+$K61+IF(ISBLANK($E61),0,$F61*VLOOKUP($E61,'INFO_Matières recyclables'!$I$6:$M$14,3,0))</f>
        <v>0</v>
      </c>
      <c r="W61" s="67">
        <f>$I61+$J61+$L61+$M61+$N61+$O61+$P61+$Q61+$R61+IF(ISBLANK($E61),0,$F61*(1-VLOOKUP($E61,'INFO_Matières recyclables'!$I$6:$M$14,3,0)))</f>
        <v>0</v>
      </c>
      <c r="X61" s="67">
        <f>$G61+$H61+$I61+IF(ISBLANK($E61),0,$F61*VLOOKUP($E61,'INFO_Matières recyclables'!$I$6:$M$14,4,0))</f>
        <v>0</v>
      </c>
      <c r="Y61" s="67">
        <f>$J61+$K61+$L61+$M61+$N61+$O61+$P61+$Q61+$R61+IF(ISBLANK($E61),0,$F61*(1-VLOOKUP($E61,'INFO_Matières recyclables'!$I$6:$M$14,4,0)))</f>
        <v>0</v>
      </c>
      <c r="Z61" s="67">
        <f>$G61+$H61+$I61+$J61+IF(ISBLANK($E61),0,$F61*VLOOKUP($E61,'INFO_Matières recyclables'!$I$6:$M$14,5,0))</f>
        <v>0</v>
      </c>
      <c r="AA61" s="67">
        <f>$K61+$L61+$M61+$N61+$O61+$P61+$Q61+$R61+IF(ISBLANK($E61),0,$F61*(1-VLOOKUP($E61,'INFO_Matières recyclables'!$I$6:$M$14,5,0)))</f>
        <v>0</v>
      </c>
    </row>
    <row r="62" spans="2:27" x14ac:dyDescent="0.35">
      <c r="B62" s="5"/>
      <c r="C62" s="5"/>
      <c r="D62" s="26"/>
      <c r="E62" s="56"/>
      <c r="F62" s="58"/>
      <c r="G62" s="54"/>
      <c r="H62" s="54"/>
      <c r="I62" s="54"/>
      <c r="J62" s="54"/>
      <c r="K62" s="54"/>
      <c r="L62" s="54"/>
      <c r="M62" s="54"/>
      <c r="N62" s="54"/>
      <c r="O62" s="54"/>
      <c r="P62" s="61"/>
      <c r="Q62" s="75"/>
      <c r="R62" s="66"/>
      <c r="S62" s="65"/>
      <c r="T62" s="67">
        <f>$G62+$H62+$L62+IF(ISBLANK($E62),0,$F62*VLOOKUP($E62,'INFO_Matières recyclables'!$I$6:$M$14,2,0))</f>
        <v>0</v>
      </c>
      <c r="U62" s="67">
        <f>$I62+$J62+$K62+$M62+$N62+$O62+$P62+$Q62+$R62+IF(ISBLANK($E62),0,$F62*(1-VLOOKUP($E62,'INFO_Matières recyclables'!$I$6:$M$14,2,0)))</f>
        <v>0</v>
      </c>
      <c r="V62" s="67">
        <f>$G62+$H62+$K62+IF(ISBLANK($E62),0,$F62*VLOOKUP($E62,'INFO_Matières recyclables'!$I$6:$M$14,3,0))</f>
        <v>0</v>
      </c>
      <c r="W62" s="67">
        <f>$I62+$J62+$L62+$M62+$N62+$O62+$P62+$Q62+$R62+IF(ISBLANK($E62),0,$F62*(1-VLOOKUP($E62,'INFO_Matières recyclables'!$I$6:$M$14,3,0)))</f>
        <v>0</v>
      </c>
      <c r="X62" s="67">
        <f>$G62+$H62+$I62+IF(ISBLANK($E62),0,$F62*VLOOKUP($E62,'INFO_Matières recyclables'!$I$6:$M$14,4,0))</f>
        <v>0</v>
      </c>
      <c r="Y62" s="67">
        <f>$J62+$K62+$L62+$M62+$N62+$O62+$P62+$Q62+$R62+IF(ISBLANK($E62),0,$F62*(1-VLOOKUP($E62,'INFO_Matières recyclables'!$I$6:$M$14,4,0)))</f>
        <v>0</v>
      </c>
      <c r="Z62" s="67">
        <f>$G62+$H62+$I62+$J62+IF(ISBLANK($E62),0,$F62*VLOOKUP($E62,'INFO_Matières recyclables'!$I$6:$M$14,5,0))</f>
        <v>0</v>
      </c>
      <c r="AA62" s="67">
        <f>$K62+$L62+$M62+$N62+$O62+$P62+$Q62+$R62+IF(ISBLANK($E62),0,$F62*(1-VLOOKUP($E62,'INFO_Matières recyclables'!$I$6:$M$14,5,0)))</f>
        <v>0</v>
      </c>
    </row>
    <row r="63" spans="2:27" x14ac:dyDescent="0.35">
      <c r="B63" s="5"/>
      <c r="C63" s="5"/>
      <c r="D63" s="26"/>
      <c r="E63" s="56"/>
      <c r="F63" s="58"/>
      <c r="G63" s="54"/>
      <c r="H63" s="54"/>
      <c r="I63" s="54"/>
      <c r="J63" s="54"/>
      <c r="K63" s="54"/>
      <c r="L63" s="54"/>
      <c r="M63" s="54"/>
      <c r="N63" s="54"/>
      <c r="O63" s="54"/>
      <c r="P63" s="61"/>
      <c r="Q63" s="75"/>
      <c r="R63" s="66"/>
      <c r="S63" s="65"/>
      <c r="T63" s="67">
        <f>$G63+$H63+$L63+IF(ISBLANK($E63),0,$F63*VLOOKUP($E63,'INFO_Matières recyclables'!$I$6:$M$14,2,0))</f>
        <v>0</v>
      </c>
      <c r="U63" s="67">
        <f>$I63+$J63+$K63+$M63+$N63+$O63+$P63+$Q63+$R63+IF(ISBLANK($E63),0,$F63*(1-VLOOKUP($E63,'INFO_Matières recyclables'!$I$6:$M$14,2,0)))</f>
        <v>0</v>
      </c>
      <c r="V63" s="67">
        <f>$G63+$H63+$K63+IF(ISBLANK($E63),0,$F63*VLOOKUP($E63,'INFO_Matières recyclables'!$I$6:$M$14,3,0))</f>
        <v>0</v>
      </c>
      <c r="W63" s="67">
        <f>$I63+$J63+$L63+$M63+$N63+$O63+$P63+$Q63+$R63+IF(ISBLANK($E63),0,$F63*(1-VLOOKUP($E63,'INFO_Matières recyclables'!$I$6:$M$14,3,0)))</f>
        <v>0</v>
      </c>
      <c r="X63" s="67">
        <f>$G63+$H63+$I63+IF(ISBLANK($E63),0,$F63*VLOOKUP($E63,'INFO_Matières recyclables'!$I$6:$M$14,4,0))</f>
        <v>0</v>
      </c>
      <c r="Y63" s="67">
        <f>$J63+$K63+$L63+$M63+$N63+$O63+$P63+$Q63+$R63+IF(ISBLANK($E63),0,$F63*(1-VLOOKUP($E63,'INFO_Matières recyclables'!$I$6:$M$14,4,0)))</f>
        <v>0</v>
      </c>
      <c r="Z63" s="67">
        <f>$G63+$H63+$I63+$J63+IF(ISBLANK($E63),0,$F63*VLOOKUP($E63,'INFO_Matières recyclables'!$I$6:$M$14,5,0))</f>
        <v>0</v>
      </c>
      <c r="AA63" s="67">
        <f>$K63+$L63+$M63+$N63+$O63+$P63+$Q63+$R63+IF(ISBLANK($E63),0,$F63*(1-VLOOKUP($E63,'INFO_Matières recyclables'!$I$6:$M$14,5,0)))</f>
        <v>0</v>
      </c>
    </row>
    <row r="64" spans="2:27" x14ac:dyDescent="0.35">
      <c r="B64" s="5"/>
      <c r="C64" s="5"/>
      <c r="D64" s="26"/>
      <c r="E64" s="56"/>
      <c r="F64" s="58"/>
      <c r="G64" s="54"/>
      <c r="H64" s="54"/>
      <c r="I64" s="54"/>
      <c r="J64" s="54"/>
      <c r="K64" s="54"/>
      <c r="L64" s="54"/>
      <c r="M64" s="54"/>
      <c r="N64" s="54"/>
      <c r="O64" s="54"/>
      <c r="P64" s="61"/>
      <c r="Q64" s="75"/>
      <c r="R64" s="66"/>
      <c r="S64" s="65"/>
      <c r="T64" s="67">
        <f>$G64+$H64+$L64+IF(ISBLANK($E64),0,$F64*VLOOKUP($E64,'INFO_Matières recyclables'!$I$6:$M$14,2,0))</f>
        <v>0</v>
      </c>
      <c r="U64" s="67">
        <f>$I64+$J64+$K64+$M64+$N64+$O64+$P64+$Q64+$R64+IF(ISBLANK($E64),0,$F64*(1-VLOOKUP($E64,'INFO_Matières recyclables'!$I$6:$M$14,2,0)))</f>
        <v>0</v>
      </c>
      <c r="V64" s="67">
        <f>$G64+$H64+$K64+IF(ISBLANK($E64),0,$F64*VLOOKUP($E64,'INFO_Matières recyclables'!$I$6:$M$14,3,0))</f>
        <v>0</v>
      </c>
      <c r="W64" s="67">
        <f>$I64+$J64+$L64+$M64+$N64+$O64+$P64+$Q64+$R64+IF(ISBLANK($E64),0,$F64*(1-VLOOKUP($E64,'INFO_Matières recyclables'!$I$6:$M$14,3,0)))</f>
        <v>0</v>
      </c>
      <c r="X64" s="67">
        <f>$G64+$H64+$I64+IF(ISBLANK($E64),0,$F64*VLOOKUP($E64,'INFO_Matières recyclables'!$I$6:$M$14,4,0))</f>
        <v>0</v>
      </c>
      <c r="Y64" s="67">
        <f>$J64+$K64+$L64+$M64+$N64+$O64+$P64+$Q64+$R64+IF(ISBLANK($E64),0,$F64*(1-VLOOKUP($E64,'INFO_Matières recyclables'!$I$6:$M$14,4,0)))</f>
        <v>0</v>
      </c>
      <c r="Z64" s="67">
        <f>$G64+$H64+$I64+$J64+IF(ISBLANK($E64),0,$F64*VLOOKUP($E64,'INFO_Matières recyclables'!$I$6:$M$14,5,0))</f>
        <v>0</v>
      </c>
      <c r="AA64" s="67">
        <f>$K64+$L64+$M64+$N64+$O64+$P64+$Q64+$R64+IF(ISBLANK($E64),0,$F64*(1-VLOOKUP($E64,'INFO_Matières recyclables'!$I$6:$M$14,5,0)))</f>
        <v>0</v>
      </c>
    </row>
    <row r="65" spans="2:27" x14ac:dyDescent="0.35">
      <c r="B65" s="5"/>
      <c r="C65" s="5"/>
      <c r="D65" s="26"/>
      <c r="E65" s="56"/>
      <c r="F65" s="58"/>
      <c r="G65" s="54"/>
      <c r="H65" s="54"/>
      <c r="I65" s="54"/>
      <c r="J65" s="54"/>
      <c r="K65" s="54"/>
      <c r="L65" s="54"/>
      <c r="M65" s="54"/>
      <c r="N65" s="54"/>
      <c r="O65" s="54"/>
      <c r="P65" s="61"/>
      <c r="Q65" s="75"/>
      <c r="R65" s="66"/>
      <c r="S65" s="65"/>
      <c r="T65" s="67">
        <f>$G65+$H65+$L65+IF(ISBLANK($E65),0,$F65*VLOOKUP($E65,'INFO_Matières recyclables'!$I$6:$M$14,2,0))</f>
        <v>0</v>
      </c>
      <c r="U65" s="67">
        <f>$I65+$J65+$K65+$M65+$N65+$O65+$P65+$Q65+$R65+IF(ISBLANK($E65),0,$F65*(1-VLOOKUP($E65,'INFO_Matières recyclables'!$I$6:$M$14,2,0)))</f>
        <v>0</v>
      </c>
      <c r="V65" s="67">
        <f>$G65+$H65+$K65+IF(ISBLANK($E65),0,$F65*VLOOKUP($E65,'INFO_Matières recyclables'!$I$6:$M$14,3,0))</f>
        <v>0</v>
      </c>
      <c r="W65" s="67">
        <f>$I65+$J65+$L65+$M65+$N65+$O65+$P65+$Q65+$R65+IF(ISBLANK($E65),0,$F65*(1-VLOOKUP($E65,'INFO_Matières recyclables'!$I$6:$M$14,3,0)))</f>
        <v>0</v>
      </c>
      <c r="X65" s="67">
        <f>$G65+$H65+$I65+IF(ISBLANK($E65),0,$F65*VLOOKUP($E65,'INFO_Matières recyclables'!$I$6:$M$14,4,0))</f>
        <v>0</v>
      </c>
      <c r="Y65" s="67">
        <f>$J65+$K65+$L65+$M65+$N65+$O65+$P65+$Q65+$R65+IF(ISBLANK($E65),0,$F65*(1-VLOOKUP($E65,'INFO_Matières recyclables'!$I$6:$M$14,4,0)))</f>
        <v>0</v>
      </c>
      <c r="Z65" s="67">
        <f>$G65+$H65+$I65+$J65+IF(ISBLANK($E65),0,$F65*VLOOKUP($E65,'INFO_Matières recyclables'!$I$6:$M$14,5,0))</f>
        <v>0</v>
      </c>
      <c r="AA65" s="67">
        <f>$K65+$L65+$M65+$N65+$O65+$P65+$Q65+$R65+IF(ISBLANK($E65),0,$F65*(1-VLOOKUP($E65,'INFO_Matières recyclables'!$I$6:$M$14,5,0)))</f>
        <v>0</v>
      </c>
    </row>
    <row r="66" spans="2:27" x14ac:dyDescent="0.35">
      <c r="B66" s="5"/>
      <c r="C66" s="5"/>
      <c r="D66" s="26"/>
      <c r="E66" s="56"/>
      <c r="F66" s="58"/>
      <c r="G66" s="54"/>
      <c r="H66" s="54"/>
      <c r="I66" s="54"/>
      <c r="J66" s="54"/>
      <c r="K66" s="54"/>
      <c r="L66" s="54"/>
      <c r="M66" s="54"/>
      <c r="N66" s="54"/>
      <c r="O66" s="54"/>
      <c r="P66" s="61"/>
      <c r="Q66" s="75"/>
      <c r="R66" s="66"/>
      <c r="S66" s="65"/>
      <c r="T66" s="67">
        <f>$G66+$H66+$L66+IF(ISBLANK($E66),0,$F66*VLOOKUP($E66,'INFO_Matières recyclables'!$I$6:$M$14,2,0))</f>
        <v>0</v>
      </c>
      <c r="U66" s="67">
        <f>$I66+$J66+$K66+$M66+$N66+$O66+$P66+$Q66+$R66+IF(ISBLANK($E66),0,$F66*(1-VLOOKUP($E66,'INFO_Matières recyclables'!$I$6:$M$14,2,0)))</f>
        <v>0</v>
      </c>
      <c r="V66" s="67">
        <f>$G66+$H66+$K66+IF(ISBLANK($E66),0,$F66*VLOOKUP($E66,'INFO_Matières recyclables'!$I$6:$M$14,3,0))</f>
        <v>0</v>
      </c>
      <c r="W66" s="67">
        <f>$I66+$J66+$L66+$M66+$N66+$O66+$P66+$Q66+$R66+IF(ISBLANK($E66),0,$F66*(1-VLOOKUP($E66,'INFO_Matières recyclables'!$I$6:$M$14,3,0)))</f>
        <v>0</v>
      </c>
      <c r="X66" s="67">
        <f>$G66+$H66+$I66+IF(ISBLANK($E66),0,$F66*VLOOKUP($E66,'INFO_Matières recyclables'!$I$6:$M$14,4,0))</f>
        <v>0</v>
      </c>
      <c r="Y66" s="67">
        <f>$J66+$K66+$L66+$M66+$N66+$O66+$P66+$Q66+$R66+IF(ISBLANK($E66),0,$F66*(1-VLOOKUP($E66,'INFO_Matières recyclables'!$I$6:$M$14,4,0)))</f>
        <v>0</v>
      </c>
      <c r="Z66" s="67">
        <f>$G66+$H66+$I66+$J66+IF(ISBLANK($E66),0,$F66*VLOOKUP($E66,'INFO_Matières recyclables'!$I$6:$M$14,5,0))</f>
        <v>0</v>
      </c>
      <c r="AA66" s="67">
        <f>$K66+$L66+$M66+$N66+$O66+$P66+$Q66+$R66+IF(ISBLANK($E66),0,$F66*(1-VLOOKUP($E66,'INFO_Matières recyclables'!$I$6:$M$14,5,0)))</f>
        <v>0</v>
      </c>
    </row>
    <row r="67" spans="2:27" x14ac:dyDescent="0.35">
      <c r="B67" s="5"/>
      <c r="C67" s="5"/>
      <c r="D67" s="26"/>
      <c r="E67" s="56"/>
      <c r="F67" s="58"/>
      <c r="G67" s="54"/>
      <c r="H67" s="54"/>
      <c r="I67" s="54"/>
      <c r="J67" s="54"/>
      <c r="K67" s="54"/>
      <c r="L67" s="54"/>
      <c r="M67" s="54"/>
      <c r="N67" s="54"/>
      <c r="O67" s="54"/>
      <c r="P67" s="61"/>
      <c r="Q67" s="75"/>
      <c r="R67" s="66"/>
      <c r="S67" s="65"/>
      <c r="T67" s="67">
        <f>$G67+$H67+$L67+IF(ISBLANK($E67),0,$F67*VLOOKUP($E67,'INFO_Matières recyclables'!$I$6:$M$14,2,0))</f>
        <v>0</v>
      </c>
      <c r="U67" s="67">
        <f>$I67+$J67+$K67+$M67+$N67+$O67+$P67+$Q67+$R67+IF(ISBLANK($E67),0,$F67*(1-VLOOKUP($E67,'INFO_Matières recyclables'!$I$6:$M$14,2,0)))</f>
        <v>0</v>
      </c>
      <c r="V67" s="67">
        <f>$G67+$H67+$K67+IF(ISBLANK($E67),0,$F67*VLOOKUP($E67,'INFO_Matières recyclables'!$I$6:$M$14,3,0))</f>
        <v>0</v>
      </c>
      <c r="W67" s="67">
        <f>$I67+$J67+$L67+$M67+$N67+$O67+$P67+$Q67+$R67+IF(ISBLANK($E67),0,$F67*(1-VLOOKUP($E67,'INFO_Matières recyclables'!$I$6:$M$14,3,0)))</f>
        <v>0</v>
      </c>
      <c r="X67" s="67">
        <f>$G67+$H67+$I67+IF(ISBLANK($E67),0,$F67*VLOOKUP($E67,'INFO_Matières recyclables'!$I$6:$M$14,4,0))</f>
        <v>0</v>
      </c>
      <c r="Y67" s="67">
        <f>$J67+$K67+$L67+$M67+$N67+$O67+$P67+$Q67+$R67+IF(ISBLANK($E67),0,$F67*(1-VLOOKUP($E67,'INFO_Matières recyclables'!$I$6:$M$14,4,0)))</f>
        <v>0</v>
      </c>
      <c r="Z67" s="67">
        <f>$G67+$H67+$I67+$J67+IF(ISBLANK($E67),0,$F67*VLOOKUP($E67,'INFO_Matières recyclables'!$I$6:$M$14,5,0))</f>
        <v>0</v>
      </c>
      <c r="AA67" s="67">
        <f>$K67+$L67+$M67+$N67+$O67+$P67+$Q67+$R67+IF(ISBLANK($E67),0,$F67*(1-VLOOKUP($E67,'INFO_Matières recyclables'!$I$6:$M$14,5,0)))</f>
        <v>0</v>
      </c>
    </row>
    <row r="68" spans="2:27" x14ac:dyDescent="0.35">
      <c r="B68" s="5"/>
      <c r="C68" s="5"/>
      <c r="D68" s="26"/>
      <c r="E68" s="56"/>
      <c r="F68" s="58"/>
      <c r="G68" s="54"/>
      <c r="H68" s="54"/>
      <c r="I68" s="54"/>
      <c r="J68" s="54"/>
      <c r="K68" s="54"/>
      <c r="L68" s="54"/>
      <c r="M68" s="54"/>
      <c r="N68" s="54"/>
      <c r="O68" s="54"/>
      <c r="P68" s="61"/>
      <c r="Q68" s="75"/>
      <c r="R68" s="66"/>
      <c r="S68" s="65"/>
      <c r="T68" s="67">
        <f>$G68+$H68+$L68+IF(ISBLANK($E68),0,$F68*VLOOKUP($E68,'INFO_Matières recyclables'!$I$6:$M$14,2,0))</f>
        <v>0</v>
      </c>
      <c r="U68" s="67">
        <f>$I68+$J68+$K68+$M68+$N68+$O68+$P68+$Q68+$R68+IF(ISBLANK($E68),0,$F68*(1-VLOOKUP($E68,'INFO_Matières recyclables'!$I$6:$M$14,2,0)))</f>
        <v>0</v>
      </c>
      <c r="V68" s="67">
        <f>$G68+$H68+$K68+IF(ISBLANK($E68),0,$F68*VLOOKUP($E68,'INFO_Matières recyclables'!$I$6:$M$14,3,0))</f>
        <v>0</v>
      </c>
      <c r="W68" s="67">
        <f>$I68+$J68+$L68+$M68+$N68+$O68+$P68+$Q68+$R68+IF(ISBLANK($E68),0,$F68*(1-VLOOKUP($E68,'INFO_Matières recyclables'!$I$6:$M$14,3,0)))</f>
        <v>0</v>
      </c>
      <c r="X68" s="67">
        <f>$G68+$H68+$I68+IF(ISBLANK($E68),0,$F68*VLOOKUP($E68,'INFO_Matières recyclables'!$I$6:$M$14,4,0))</f>
        <v>0</v>
      </c>
      <c r="Y68" s="67">
        <f>$J68+$K68+$L68+$M68+$N68+$O68+$P68+$Q68+$R68+IF(ISBLANK($E68),0,$F68*(1-VLOOKUP($E68,'INFO_Matières recyclables'!$I$6:$M$14,4,0)))</f>
        <v>0</v>
      </c>
      <c r="Z68" s="67">
        <f>$G68+$H68+$I68+$J68+IF(ISBLANK($E68),0,$F68*VLOOKUP($E68,'INFO_Matières recyclables'!$I$6:$M$14,5,0))</f>
        <v>0</v>
      </c>
      <c r="AA68" s="67">
        <f>$K68+$L68+$M68+$N68+$O68+$P68+$Q68+$R68+IF(ISBLANK($E68),0,$F68*(1-VLOOKUP($E68,'INFO_Matières recyclables'!$I$6:$M$14,5,0)))</f>
        <v>0</v>
      </c>
    </row>
    <row r="69" spans="2:27" x14ac:dyDescent="0.35">
      <c r="B69" s="5"/>
      <c r="C69" s="5"/>
      <c r="D69" s="26"/>
      <c r="E69" s="56"/>
      <c r="F69" s="58"/>
      <c r="G69" s="54"/>
      <c r="H69" s="54"/>
      <c r="I69" s="54"/>
      <c r="J69" s="54"/>
      <c r="K69" s="54"/>
      <c r="L69" s="54"/>
      <c r="M69" s="54"/>
      <c r="N69" s="54"/>
      <c r="O69" s="54"/>
      <c r="P69" s="61"/>
      <c r="Q69" s="75"/>
      <c r="R69" s="66"/>
      <c r="S69" s="65"/>
      <c r="T69" s="67">
        <f>$G69+$H69+$L69+IF(ISBLANK($E69),0,$F69*VLOOKUP($E69,'INFO_Matières recyclables'!$I$6:$M$14,2,0))</f>
        <v>0</v>
      </c>
      <c r="U69" s="67">
        <f>$I69+$J69+$K69+$M69+$N69+$O69+$P69+$Q69+$R69+IF(ISBLANK($E69),0,$F69*(1-VLOOKUP($E69,'INFO_Matières recyclables'!$I$6:$M$14,2,0)))</f>
        <v>0</v>
      </c>
      <c r="V69" s="67">
        <f>$G69+$H69+$K69+IF(ISBLANK($E69),0,$F69*VLOOKUP($E69,'INFO_Matières recyclables'!$I$6:$M$14,3,0))</f>
        <v>0</v>
      </c>
      <c r="W69" s="67">
        <f>$I69+$J69+$L69+$M69+$N69+$O69+$P69+$Q69+$R69+IF(ISBLANK($E69),0,$F69*(1-VLOOKUP($E69,'INFO_Matières recyclables'!$I$6:$M$14,3,0)))</f>
        <v>0</v>
      </c>
      <c r="X69" s="67">
        <f>$G69+$H69+$I69+IF(ISBLANK($E69),0,$F69*VLOOKUP($E69,'INFO_Matières recyclables'!$I$6:$M$14,4,0))</f>
        <v>0</v>
      </c>
      <c r="Y69" s="67">
        <f>$J69+$K69+$L69+$M69+$N69+$O69+$P69+$Q69+$R69+IF(ISBLANK($E69),0,$F69*(1-VLOOKUP($E69,'INFO_Matières recyclables'!$I$6:$M$14,4,0)))</f>
        <v>0</v>
      </c>
      <c r="Z69" s="67">
        <f>$G69+$H69+$I69+$J69+IF(ISBLANK($E69),0,$F69*VLOOKUP($E69,'INFO_Matières recyclables'!$I$6:$M$14,5,0))</f>
        <v>0</v>
      </c>
      <c r="AA69" s="67">
        <f>$K69+$L69+$M69+$N69+$O69+$P69+$Q69+$R69+IF(ISBLANK($E69),0,$F69*(1-VLOOKUP($E69,'INFO_Matières recyclables'!$I$6:$M$14,5,0)))</f>
        <v>0</v>
      </c>
    </row>
    <row r="70" spans="2:27" x14ac:dyDescent="0.35">
      <c r="B70" s="5"/>
      <c r="C70" s="5"/>
      <c r="D70" s="26"/>
      <c r="E70" s="56"/>
      <c r="F70" s="58"/>
      <c r="G70" s="54"/>
      <c r="H70" s="54"/>
      <c r="I70" s="54"/>
      <c r="J70" s="54"/>
      <c r="K70" s="54"/>
      <c r="L70" s="54"/>
      <c r="M70" s="54"/>
      <c r="N70" s="54"/>
      <c r="O70" s="54"/>
      <c r="P70" s="61"/>
      <c r="Q70" s="75"/>
      <c r="R70" s="66"/>
      <c r="S70" s="65"/>
      <c r="T70" s="67">
        <f>$G70+$H70+$L70+IF(ISBLANK($E70),0,$F70*VLOOKUP($E70,'INFO_Matières recyclables'!$I$6:$M$14,2,0))</f>
        <v>0</v>
      </c>
      <c r="U70" s="67">
        <f>$I70+$J70+$K70+$M70+$N70+$O70+$P70+$Q70+$R70+IF(ISBLANK($E70),0,$F70*(1-VLOOKUP($E70,'INFO_Matières recyclables'!$I$6:$M$14,2,0)))</f>
        <v>0</v>
      </c>
      <c r="V70" s="67">
        <f>$G70+$H70+$K70+IF(ISBLANK($E70),0,$F70*VLOOKUP($E70,'INFO_Matières recyclables'!$I$6:$M$14,3,0))</f>
        <v>0</v>
      </c>
      <c r="W70" s="67">
        <f>$I70+$J70+$L70+$M70+$N70+$O70+$P70+$Q70+$R70+IF(ISBLANK($E70),0,$F70*(1-VLOOKUP($E70,'INFO_Matières recyclables'!$I$6:$M$14,3,0)))</f>
        <v>0</v>
      </c>
      <c r="X70" s="67">
        <f>$G70+$H70+$I70+IF(ISBLANK($E70),0,$F70*VLOOKUP($E70,'INFO_Matières recyclables'!$I$6:$M$14,4,0))</f>
        <v>0</v>
      </c>
      <c r="Y70" s="67">
        <f>$J70+$K70+$L70+$M70+$N70+$O70+$P70+$Q70+$R70+IF(ISBLANK($E70),0,$F70*(1-VLOOKUP($E70,'INFO_Matières recyclables'!$I$6:$M$14,4,0)))</f>
        <v>0</v>
      </c>
      <c r="Z70" s="67">
        <f>$G70+$H70+$I70+$J70+IF(ISBLANK($E70),0,$F70*VLOOKUP($E70,'INFO_Matières recyclables'!$I$6:$M$14,5,0))</f>
        <v>0</v>
      </c>
      <c r="AA70" s="67">
        <f>$K70+$L70+$M70+$N70+$O70+$P70+$Q70+$R70+IF(ISBLANK($E70),0,$F70*(1-VLOOKUP($E70,'INFO_Matières recyclables'!$I$6:$M$14,5,0)))</f>
        <v>0</v>
      </c>
    </row>
    <row r="71" spans="2:27" x14ac:dyDescent="0.35">
      <c r="B71" s="5"/>
      <c r="C71" s="5"/>
      <c r="D71" s="26"/>
      <c r="E71" s="56"/>
      <c r="F71" s="58"/>
      <c r="G71" s="54"/>
      <c r="H71" s="54"/>
      <c r="I71" s="54"/>
      <c r="J71" s="54"/>
      <c r="K71" s="54"/>
      <c r="L71" s="54"/>
      <c r="M71" s="54"/>
      <c r="N71" s="54"/>
      <c r="O71" s="54"/>
      <c r="P71" s="61"/>
      <c r="Q71" s="75"/>
      <c r="R71" s="66"/>
      <c r="S71" s="65"/>
      <c r="T71" s="67">
        <f>$G71+$H71+$L71+IF(ISBLANK($E71),0,$F71*VLOOKUP($E71,'INFO_Matières recyclables'!$I$6:$M$14,2,0))</f>
        <v>0</v>
      </c>
      <c r="U71" s="67">
        <f>$I71+$J71+$K71+$M71+$N71+$O71+$P71+$Q71+$R71+IF(ISBLANK($E71),0,$F71*(1-VLOOKUP($E71,'INFO_Matières recyclables'!$I$6:$M$14,2,0)))</f>
        <v>0</v>
      </c>
      <c r="V71" s="67">
        <f>$G71+$H71+$K71+IF(ISBLANK($E71),0,$F71*VLOOKUP($E71,'INFO_Matières recyclables'!$I$6:$M$14,3,0))</f>
        <v>0</v>
      </c>
      <c r="W71" s="67">
        <f>$I71+$J71+$L71+$M71+$N71+$O71+$P71+$Q71+$R71+IF(ISBLANK($E71),0,$F71*(1-VLOOKUP($E71,'INFO_Matières recyclables'!$I$6:$M$14,3,0)))</f>
        <v>0</v>
      </c>
      <c r="X71" s="67">
        <f>$G71+$H71+$I71+IF(ISBLANK($E71),0,$F71*VLOOKUP($E71,'INFO_Matières recyclables'!$I$6:$M$14,4,0))</f>
        <v>0</v>
      </c>
      <c r="Y71" s="67">
        <f>$J71+$K71+$L71+$M71+$N71+$O71+$P71+$Q71+$R71+IF(ISBLANK($E71),0,$F71*(1-VLOOKUP($E71,'INFO_Matières recyclables'!$I$6:$M$14,4,0)))</f>
        <v>0</v>
      </c>
      <c r="Z71" s="67">
        <f>$G71+$H71+$I71+$J71+IF(ISBLANK($E71),0,$F71*VLOOKUP($E71,'INFO_Matières recyclables'!$I$6:$M$14,5,0))</f>
        <v>0</v>
      </c>
      <c r="AA71" s="67">
        <f>$K71+$L71+$M71+$N71+$O71+$P71+$Q71+$R71+IF(ISBLANK($E71),0,$F71*(1-VLOOKUP($E71,'INFO_Matières recyclables'!$I$6:$M$14,5,0)))</f>
        <v>0</v>
      </c>
    </row>
    <row r="72" spans="2:27" x14ac:dyDescent="0.35">
      <c r="B72" s="5"/>
      <c r="C72" s="5"/>
      <c r="D72" s="26"/>
      <c r="E72" s="56"/>
      <c r="F72" s="58"/>
      <c r="G72" s="54"/>
      <c r="H72" s="54"/>
      <c r="I72" s="54"/>
      <c r="J72" s="54"/>
      <c r="K72" s="54"/>
      <c r="L72" s="54"/>
      <c r="M72" s="54"/>
      <c r="N72" s="54"/>
      <c r="O72" s="54"/>
      <c r="P72" s="61"/>
      <c r="Q72" s="75"/>
      <c r="R72" s="66"/>
      <c r="S72" s="65"/>
      <c r="T72" s="67">
        <f>$G72+$H72+$L72+IF(ISBLANK($E72),0,$F72*VLOOKUP($E72,'INFO_Matières recyclables'!$I$6:$M$14,2,0))</f>
        <v>0</v>
      </c>
      <c r="U72" s="67">
        <f>$I72+$J72+$K72+$M72+$N72+$O72+$P72+$Q72+$R72+IF(ISBLANK($E72),0,$F72*(1-VLOOKUP($E72,'INFO_Matières recyclables'!$I$6:$M$14,2,0)))</f>
        <v>0</v>
      </c>
      <c r="V72" s="67">
        <f>$G72+$H72+$K72+IF(ISBLANK($E72),0,$F72*VLOOKUP($E72,'INFO_Matières recyclables'!$I$6:$M$14,3,0))</f>
        <v>0</v>
      </c>
      <c r="W72" s="67">
        <f>$I72+$J72+$L72+$M72+$N72+$O72+$P72+$Q72+$R72+IF(ISBLANK($E72),0,$F72*(1-VLOOKUP($E72,'INFO_Matières recyclables'!$I$6:$M$14,3,0)))</f>
        <v>0</v>
      </c>
      <c r="X72" s="67">
        <f>$G72+$H72+$I72+IF(ISBLANK($E72),0,$F72*VLOOKUP($E72,'INFO_Matières recyclables'!$I$6:$M$14,4,0))</f>
        <v>0</v>
      </c>
      <c r="Y72" s="67">
        <f>$J72+$K72+$L72+$M72+$N72+$O72+$P72+$Q72+$R72+IF(ISBLANK($E72),0,$F72*(1-VLOOKUP($E72,'INFO_Matières recyclables'!$I$6:$M$14,4,0)))</f>
        <v>0</v>
      </c>
      <c r="Z72" s="67">
        <f>$G72+$H72+$I72+$J72+IF(ISBLANK($E72),0,$F72*VLOOKUP($E72,'INFO_Matières recyclables'!$I$6:$M$14,5,0))</f>
        <v>0</v>
      </c>
      <c r="AA72" s="67">
        <f>$K72+$L72+$M72+$N72+$O72+$P72+$Q72+$R72+IF(ISBLANK($E72),0,$F72*(1-VLOOKUP($E72,'INFO_Matières recyclables'!$I$6:$M$14,5,0)))</f>
        <v>0</v>
      </c>
    </row>
    <row r="73" spans="2:27" x14ac:dyDescent="0.35">
      <c r="B73" s="5"/>
      <c r="C73" s="5"/>
      <c r="D73" s="26"/>
      <c r="E73" s="56"/>
      <c r="F73" s="58"/>
      <c r="G73" s="54"/>
      <c r="H73" s="54"/>
      <c r="I73" s="54"/>
      <c r="J73" s="54"/>
      <c r="K73" s="54"/>
      <c r="L73" s="54"/>
      <c r="M73" s="54"/>
      <c r="N73" s="54"/>
      <c r="O73" s="54"/>
      <c r="P73" s="61"/>
      <c r="Q73" s="75"/>
      <c r="R73" s="66"/>
      <c r="S73" s="65"/>
      <c r="T73" s="67">
        <f>$G73+$H73+$L73+IF(ISBLANK($E73),0,$F73*VLOOKUP($E73,'INFO_Matières recyclables'!$I$6:$M$14,2,0))</f>
        <v>0</v>
      </c>
      <c r="U73" s="67">
        <f>$I73+$J73+$K73+$M73+$N73+$O73+$P73+$Q73+$R73+IF(ISBLANK($E73),0,$F73*(1-VLOOKUP($E73,'INFO_Matières recyclables'!$I$6:$M$14,2,0)))</f>
        <v>0</v>
      </c>
      <c r="V73" s="67">
        <f>$G73+$H73+$K73+IF(ISBLANK($E73),0,$F73*VLOOKUP($E73,'INFO_Matières recyclables'!$I$6:$M$14,3,0))</f>
        <v>0</v>
      </c>
      <c r="W73" s="67">
        <f>$I73+$J73+$L73+$M73+$N73+$O73+$P73+$Q73+$R73+IF(ISBLANK($E73),0,$F73*(1-VLOOKUP($E73,'INFO_Matières recyclables'!$I$6:$M$14,3,0)))</f>
        <v>0</v>
      </c>
      <c r="X73" s="67">
        <f>$G73+$H73+$I73+IF(ISBLANK($E73),0,$F73*VLOOKUP($E73,'INFO_Matières recyclables'!$I$6:$M$14,4,0))</f>
        <v>0</v>
      </c>
      <c r="Y73" s="67">
        <f>$J73+$K73+$L73+$M73+$N73+$O73+$P73+$Q73+$R73+IF(ISBLANK($E73),0,$F73*(1-VLOOKUP($E73,'INFO_Matières recyclables'!$I$6:$M$14,4,0)))</f>
        <v>0</v>
      </c>
      <c r="Z73" s="67">
        <f>$G73+$H73+$I73+$J73+IF(ISBLANK($E73),0,$F73*VLOOKUP($E73,'INFO_Matières recyclables'!$I$6:$M$14,5,0))</f>
        <v>0</v>
      </c>
      <c r="AA73" s="67">
        <f>$K73+$L73+$M73+$N73+$O73+$P73+$Q73+$R73+IF(ISBLANK($E73),0,$F73*(1-VLOOKUP($E73,'INFO_Matières recyclables'!$I$6:$M$14,5,0)))</f>
        <v>0</v>
      </c>
    </row>
    <row r="74" spans="2:27" x14ac:dyDescent="0.35">
      <c r="B74" s="5"/>
      <c r="C74" s="5"/>
      <c r="D74" s="26"/>
      <c r="E74" s="56"/>
      <c r="F74" s="58"/>
      <c r="G74" s="54"/>
      <c r="H74" s="54"/>
      <c r="I74" s="54"/>
      <c r="J74" s="54"/>
      <c r="K74" s="54"/>
      <c r="L74" s="54"/>
      <c r="M74" s="54"/>
      <c r="N74" s="54"/>
      <c r="O74" s="54"/>
      <c r="P74" s="61"/>
      <c r="Q74" s="75"/>
      <c r="R74" s="66"/>
      <c r="S74" s="65"/>
      <c r="T74" s="67">
        <f>$G74+$H74+$L74+IF(ISBLANK($E74),0,$F74*VLOOKUP($E74,'INFO_Matières recyclables'!$I$6:$M$14,2,0))</f>
        <v>0</v>
      </c>
      <c r="U74" s="67">
        <f>$I74+$J74+$K74+$M74+$N74+$O74+$P74+$Q74+$R74+IF(ISBLANK($E74),0,$F74*(1-VLOOKUP($E74,'INFO_Matières recyclables'!$I$6:$M$14,2,0)))</f>
        <v>0</v>
      </c>
      <c r="V74" s="67">
        <f>$G74+$H74+$K74+IF(ISBLANK($E74),0,$F74*VLOOKUP($E74,'INFO_Matières recyclables'!$I$6:$M$14,3,0))</f>
        <v>0</v>
      </c>
      <c r="W74" s="67">
        <f>$I74+$J74+$L74+$M74+$N74+$O74+$P74+$Q74+$R74+IF(ISBLANK($E74),0,$F74*(1-VLOOKUP($E74,'INFO_Matières recyclables'!$I$6:$M$14,3,0)))</f>
        <v>0</v>
      </c>
      <c r="X74" s="67">
        <f>$G74+$H74+$I74+IF(ISBLANK($E74),0,$F74*VLOOKUP($E74,'INFO_Matières recyclables'!$I$6:$M$14,4,0))</f>
        <v>0</v>
      </c>
      <c r="Y74" s="67">
        <f>$J74+$K74+$L74+$M74+$N74+$O74+$P74+$Q74+$R74+IF(ISBLANK($E74),0,$F74*(1-VLOOKUP($E74,'INFO_Matières recyclables'!$I$6:$M$14,4,0)))</f>
        <v>0</v>
      </c>
      <c r="Z74" s="67">
        <f>$G74+$H74+$I74+$J74+IF(ISBLANK($E74),0,$F74*VLOOKUP($E74,'INFO_Matières recyclables'!$I$6:$M$14,5,0))</f>
        <v>0</v>
      </c>
      <c r="AA74" s="67">
        <f>$K74+$L74+$M74+$N74+$O74+$P74+$Q74+$R74+IF(ISBLANK($E74),0,$F74*(1-VLOOKUP($E74,'INFO_Matières recyclables'!$I$6:$M$14,5,0)))</f>
        <v>0</v>
      </c>
    </row>
    <row r="75" spans="2:27" x14ac:dyDescent="0.35">
      <c r="B75" s="5"/>
      <c r="C75" s="5"/>
      <c r="D75" s="26"/>
      <c r="E75" s="56"/>
      <c r="F75" s="58"/>
      <c r="G75" s="54"/>
      <c r="H75" s="54"/>
      <c r="I75" s="54"/>
      <c r="J75" s="54"/>
      <c r="K75" s="54"/>
      <c r="L75" s="54"/>
      <c r="M75" s="54"/>
      <c r="N75" s="54"/>
      <c r="O75" s="54"/>
      <c r="P75" s="61"/>
      <c r="Q75" s="75"/>
      <c r="R75" s="66"/>
      <c r="S75" s="65"/>
      <c r="T75" s="67">
        <f>$G75+$H75+$L75+IF(ISBLANK($E75),0,$F75*VLOOKUP($E75,'INFO_Matières recyclables'!$I$6:$M$14,2,0))</f>
        <v>0</v>
      </c>
      <c r="U75" s="67">
        <f>$I75+$J75+$K75+$M75+$N75+$O75+$P75+$Q75+$R75+IF(ISBLANK($E75),0,$F75*(1-VLOOKUP($E75,'INFO_Matières recyclables'!$I$6:$M$14,2,0)))</f>
        <v>0</v>
      </c>
      <c r="V75" s="67">
        <f>$G75+$H75+$K75+IF(ISBLANK($E75),0,$F75*VLOOKUP($E75,'INFO_Matières recyclables'!$I$6:$M$14,3,0))</f>
        <v>0</v>
      </c>
      <c r="W75" s="67">
        <f>$I75+$J75+$L75+$M75+$N75+$O75+$P75+$Q75+$R75+IF(ISBLANK($E75),0,$F75*(1-VLOOKUP($E75,'INFO_Matières recyclables'!$I$6:$M$14,3,0)))</f>
        <v>0</v>
      </c>
      <c r="X75" s="67">
        <f>$G75+$H75+$I75+IF(ISBLANK($E75),0,$F75*VLOOKUP($E75,'INFO_Matières recyclables'!$I$6:$M$14,4,0))</f>
        <v>0</v>
      </c>
      <c r="Y75" s="67">
        <f>$J75+$K75+$L75+$M75+$N75+$O75+$P75+$Q75+$R75+IF(ISBLANK($E75),0,$F75*(1-VLOOKUP($E75,'INFO_Matières recyclables'!$I$6:$M$14,4,0)))</f>
        <v>0</v>
      </c>
      <c r="Z75" s="67">
        <f>$G75+$H75+$I75+$J75+IF(ISBLANK($E75),0,$F75*VLOOKUP($E75,'INFO_Matières recyclables'!$I$6:$M$14,5,0))</f>
        <v>0</v>
      </c>
      <c r="AA75" s="67">
        <f>$K75+$L75+$M75+$N75+$O75+$P75+$Q75+$R75+IF(ISBLANK($E75),0,$F75*(1-VLOOKUP($E75,'INFO_Matières recyclables'!$I$6:$M$14,5,0)))</f>
        <v>0</v>
      </c>
    </row>
    <row r="76" spans="2:27" x14ac:dyDescent="0.35">
      <c r="B76" s="5"/>
      <c r="C76" s="5"/>
      <c r="D76" s="26"/>
      <c r="E76" s="56"/>
      <c r="F76" s="58"/>
      <c r="G76" s="54"/>
      <c r="H76" s="54"/>
      <c r="I76" s="54"/>
      <c r="J76" s="54"/>
      <c r="K76" s="54"/>
      <c r="L76" s="54"/>
      <c r="M76" s="54"/>
      <c r="N76" s="54"/>
      <c r="O76" s="54"/>
      <c r="P76" s="61"/>
      <c r="Q76" s="75"/>
      <c r="R76" s="66"/>
      <c r="S76" s="65"/>
      <c r="T76" s="67">
        <f>$G76+$H76+$L76+IF(ISBLANK($E76),0,$F76*VLOOKUP($E76,'INFO_Matières recyclables'!$I$6:$M$14,2,0))</f>
        <v>0</v>
      </c>
      <c r="U76" s="67">
        <f>$I76+$J76+$K76+$M76+$N76+$O76+$P76+$Q76+$R76+IF(ISBLANK($E76),0,$F76*(1-VLOOKUP($E76,'INFO_Matières recyclables'!$I$6:$M$14,2,0)))</f>
        <v>0</v>
      </c>
      <c r="V76" s="67">
        <f>$G76+$H76+$K76+IF(ISBLANK($E76),0,$F76*VLOOKUP($E76,'INFO_Matières recyclables'!$I$6:$M$14,3,0))</f>
        <v>0</v>
      </c>
      <c r="W76" s="67">
        <f>$I76+$J76+$L76+$M76+$N76+$O76+$P76+$Q76+$R76+IF(ISBLANK($E76),0,$F76*(1-VLOOKUP($E76,'INFO_Matières recyclables'!$I$6:$M$14,3,0)))</f>
        <v>0</v>
      </c>
      <c r="X76" s="67">
        <f>$G76+$H76+$I76+IF(ISBLANK($E76),0,$F76*VLOOKUP($E76,'INFO_Matières recyclables'!$I$6:$M$14,4,0))</f>
        <v>0</v>
      </c>
      <c r="Y76" s="67">
        <f>$J76+$K76+$L76+$M76+$N76+$O76+$P76+$Q76+$R76+IF(ISBLANK($E76),0,$F76*(1-VLOOKUP($E76,'INFO_Matières recyclables'!$I$6:$M$14,4,0)))</f>
        <v>0</v>
      </c>
      <c r="Z76" s="67">
        <f>$G76+$H76+$I76+$J76+IF(ISBLANK($E76),0,$F76*VLOOKUP($E76,'INFO_Matières recyclables'!$I$6:$M$14,5,0))</f>
        <v>0</v>
      </c>
      <c r="AA76" s="67">
        <f>$K76+$L76+$M76+$N76+$O76+$P76+$Q76+$R76+IF(ISBLANK($E76),0,$F76*(1-VLOOKUP($E76,'INFO_Matières recyclables'!$I$6:$M$14,5,0)))</f>
        <v>0</v>
      </c>
    </row>
    <row r="77" spans="2:27" x14ac:dyDescent="0.35">
      <c r="B77" s="5"/>
      <c r="C77" s="5"/>
      <c r="D77" s="26"/>
      <c r="E77" s="56"/>
      <c r="F77" s="58"/>
      <c r="G77" s="54"/>
      <c r="H77" s="54"/>
      <c r="I77" s="54"/>
      <c r="J77" s="54"/>
      <c r="K77" s="54"/>
      <c r="L77" s="54"/>
      <c r="M77" s="54"/>
      <c r="N77" s="54"/>
      <c r="O77" s="54"/>
      <c r="P77" s="61"/>
      <c r="Q77" s="75"/>
      <c r="R77" s="66"/>
      <c r="S77" s="65"/>
      <c r="T77" s="67">
        <f>$G77+$H77+$L77+IF(ISBLANK($E77),0,$F77*VLOOKUP($E77,'INFO_Matières recyclables'!$I$6:$M$14,2,0))</f>
        <v>0</v>
      </c>
      <c r="U77" s="67">
        <f>$I77+$J77+$K77+$M77+$N77+$O77+$P77+$Q77+$R77+IF(ISBLANK($E77),0,$F77*(1-VLOOKUP($E77,'INFO_Matières recyclables'!$I$6:$M$14,2,0)))</f>
        <v>0</v>
      </c>
      <c r="V77" s="67">
        <f>$G77+$H77+$K77+IF(ISBLANK($E77),0,$F77*VLOOKUP($E77,'INFO_Matières recyclables'!$I$6:$M$14,3,0))</f>
        <v>0</v>
      </c>
      <c r="W77" s="67">
        <f>$I77+$J77+$L77+$M77+$N77+$O77+$P77+$Q77+$R77+IF(ISBLANK($E77),0,$F77*(1-VLOOKUP($E77,'INFO_Matières recyclables'!$I$6:$M$14,3,0)))</f>
        <v>0</v>
      </c>
      <c r="X77" s="67">
        <f>$G77+$H77+$I77+IF(ISBLANK($E77),0,$F77*VLOOKUP($E77,'INFO_Matières recyclables'!$I$6:$M$14,4,0))</f>
        <v>0</v>
      </c>
      <c r="Y77" s="67">
        <f>$J77+$K77+$L77+$M77+$N77+$O77+$P77+$Q77+$R77+IF(ISBLANK($E77),0,$F77*(1-VLOOKUP($E77,'INFO_Matières recyclables'!$I$6:$M$14,4,0)))</f>
        <v>0</v>
      </c>
      <c r="Z77" s="67">
        <f>$G77+$H77+$I77+$J77+IF(ISBLANK($E77),0,$F77*VLOOKUP($E77,'INFO_Matières recyclables'!$I$6:$M$14,5,0))</f>
        <v>0</v>
      </c>
      <c r="AA77" s="67">
        <f>$K77+$L77+$M77+$N77+$O77+$P77+$Q77+$R77+IF(ISBLANK($E77),0,$F77*(1-VLOOKUP($E77,'INFO_Matières recyclables'!$I$6:$M$14,5,0)))</f>
        <v>0</v>
      </c>
    </row>
    <row r="78" spans="2:27" x14ac:dyDescent="0.35">
      <c r="B78" s="5"/>
      <c r="C78" s="5"/>
      <c r="D78" s="26"/>
      <c r="E78" s="56"/>
      <c r="F78" s="58"/>
      <c r="G78" s="54"/>
      <c r="H78" s="54"/>
      <c r="I78" s="54"/>
      <c r="J78" s="54"/>
      <c r="K78" s="54"/>
      <c r="L78" s="54"/>
      <c r="M78" s="54"/>
      <c r="N78" s="54"/>
      <c r="O78" s="54"/>
      <c r="P78" s="61"/>
      <c r="Q78" s="75"/>
      <c r="R78" s="66"/>
      <c r="S78" s="65"/>
      <c r="T78" s="67">
        <f>$G78+$H78+$L78+IF(ISBLANK($E78),0,$F78*VLOOKUP($E78,'INFO_Matières recyclables'!$I$6:$M$14,2,0))</f>
        <v>0</v>
      </c>
      <c r="U78" s="67">
        <f>$I78+$J78+$K78+$M78+$N78+$O78+$P78+$Q78+$R78+IF(ISBLANK($E78),0,$F78*(1-VLOOKUP($E78,'INFO_Matières recyclables'!$I$6:$M$14,2,0)))</f>
        <v>0</v>
      </c>
      <c r="V78" s="67">
        <f>$G78+$H78+$K78+IF(ISBLANK($E78),0,$F78*VLOOKUP($E78,'INFO_Matières recyclables'!$I$6:$M$14,3,0))</f>
        <v>0</v>
      </c>
      <c r="W78" s="67">
        <f>$I78+$J78+$L78+$M78+$N78+$O78+$P78+$Q78+$R78+IF(ISBLANK($E78),0,$F78*(1-VLOOKUP($E78,'INFO_Matières recyclables'!$I$6:$M$14,3,0)))</f>
        <v>0</v>
      </c>
      <c r="X78" s="67">
        <f>$G78+$H78+$I78+IF(ISBLANK($E78),0,$F78*VLOOKUP($E78,'INFO_Matières recyclables'!$I$6:$M$14,4,0))</f>
        <v>0</v>
      </c>
      <c r="Y78" s="67">
        <f>$J78+$K78+$L78+$M78+$N78+$O78+$P78+$Q78+$R78+IF(ISBLANK($E78),0,$F78*(1-VLOOKUP($E78,'INFO_Matières recyclables'!$I$6:$M$14,4,0)))</f>
        <v>0</v>
      </c>
      <c r="Z78" s="67">
        <f>$G78+$H78+$I78+$J78+IF(ISBLANK($E78),0,$F78*VLOOKUP($E78,'INFO_Matières recyclables'!$I$6:$M$14,5,0))</f>
        <v>0</v>
      </c>
      <c r="AA78" s="67">
        <f>$K78+$L78+$M78+$N78+$O78+$P78+$Q78+$R78+IF(ISBLANK($E78),0,$F78*(1-VLOOKUP($E78,'INFO_Matières recyclables'!$I$6:$M$14,5,0)))</f>
        <v>0</v>
      </c>
    </row>
    <row r="79" spans="2:27" x14ac:dyDescent="0.35">
      <c r="B79" s="5"/>
      <c r="C79" s="5"/>
      <c r="D79" s="26"/>
      <c r="E79" s="56"/>
      <c r="F79" s="58"/>
      <c r="G79" s="54"/>
      <c r="H79" s="54"/>
      <c r="I79" s="54"/>
      <c r="J79" s="54"/>
      <c r="K79" s="54"/>
      <c r="L79" s="54"/>
      <c r="M79" s="54"/>
      <c r="N79" s="54"/>
      <c r="O79" s="54"/>
      <c r="P79" s="61"/>
      <c r="Q79" s="75"/>
      <c r="R79" s="66"/>
      <c r="S79" s="65"/>
      <c r="T79" s="67">
        <f>$G79+$H79+$L79+IF(ISBLANK($E79),0,$F79*VLOOKUP($E79,'INFO_Matières recyclables'!$I$6:$M$14,2,0))</f>
        <v>0</v>
      </c>
      <c r="U79" s="67">
        <f>$I79+$J79+$K79+$M79+$N79+$O79+$P79+$Q79+$R79+IF(ISBLANK($E79),0,$F79*(1-VLOOKUP($E79,'INFO_Matières recyclables'!$I$6:$M$14,2,0)))</f>
        <v>0</v>
      </c>
      <c r="V79" s="67">
        <f>$G79+$H79+$K79+IF(ISBLANK($E79),0,$F79*VLOOKUP($E79,'INFO_Matières recyclables'!$I$6:$M$14,3,0))</f>
        <v>0</v>
      </c>
      <c r="W79" s="67">
        <f>$I79+$J79+$L79+$M79+$N79+$O79+$P79+$Q79+$R79+IF(ISBLANK($E79),0,$F79*(1-VLOOKUP($E79,'INFO_Matières recyclables'!$I$6:$M$14,3,0)))</f>
        <v>0</v>
      </c>
      <c r="X79" s="67">
        <f>$G79+$H79+$I79+IF(ISBLANK($E79),0,$F79*VLOOKUP($E79,'INFO_Matières recyclables'!$I$6:$M$14,4,0))</f>
        <v>0</v>
      </c>
      <c r="Y79" s="67">
        <f>$J79+$K79+$L79+$M79+$N79+$O79+$P79+$Q79+$R79+IF(ISBLANK($E79),0,$F79*(1-VLOOKUP($E79,'INFO_Matières recyclables'!$I$6:$M$14,4,0)))</f>
        <v>0</v>
      </c>
      <c r="Z79" s="67">
        <f>$G79+$H79+$I79+$J79+IF(ISBLANK($E79),0,$F79*VLOOKUP($E79,'INFO_Matières recyclables'!$I$6:$M$14,5,0))</f>
        <v>0</v>
      </c>
      <c r="AA79" s="67">
        <f>$K79+$L79+$M79+$N79+$O79+$P79+$Q79+$R79+IF(ISBLANK($E79),0,$F79*(1-VLOOKUP($E79,'INFO_Matières recyclables'!$I$6:$M$14,5,0)))</f>
        <v>0</v>
      </c>
    </row>
    <row r="80" spans="2:27" x14ac:dyDescent="0.35">
      <c r="B80" s="5"/>
      <c r="C80" s="5"/>
      <c r="D80" s="26"/>
      <c r="E80" s="56"/>
      <c r="F80" s="58"/>
      <c r="G80" s="54"/>
      <c r="H80" s="54"/>
      <c r="I80" s="54"/>
      <c r="J80" s="54"/>
      <c r="K80" s="54"/>
      <c r="L80" s="54"/>
      <c r="M80" s="54"/>
      <c r="N80" s="54"/>
      <c r="O80" s="54"/>
      <c r="P80" s="61"/>
      <c r="Q80" s="75"/>
      <c r="R80" s="66"/>
      <c r="S80" s="65"/>
      <c r="T80" s="67">
        <f>$G80+$H80+$L80+IF(ISBLANK($E80),0,$F80*VLOOKUP($E80,'INFO_Matières recyclables'!$I$6:$M$14,2,0))</f>
        <v>0</v>
      </c>
      <c r="U80" s="67">
        <f>$I80+$J80+$K80+$M80+$N80+$O80+$P80+$Q80+$R80+IF(ISBLANK($E80),0,$F80*(1-VLOOKUP($E80,'INFO_Matières recyclables'!$I$6:$M$14,2,0)))</f>
        <v>0</v>
      </c>
      <c r="V80" s="67">
        <f>$G80+$H80+$K80+IF(ISBLANK($E80),0,$F80*VLOOKUP($E80,'INFO_Matières recyclables'!$I$6:$M$14,3,0))</f>
        <v>0</v>
      </c>
      <c r="W80" s="67">
        <f>$I80+$J80+$L80+$M80+$N80+$O80+$P80+$Q80+$R80+IF(ISBLANK($E80),0,$F80*(1-VLOOKUP($E80,'INFO_Matières recyclables'!$I$6:$M$14,3,0)))</f>
        <v>0</v>
      </c>
      <c r="X80" s="67">
        <f>$G80+$H80+$I80+IF(ISBLANK($E80),0,$F80*VLOOKUP($E80,'INFO_Matières recyclables'!$I$6:$M$14,4,0))</f>
        <v>0</v>
      </c>
      <c r="Y80" s="67">
        <f>$J80+$K80+$L80+$M80+$N80+$O80+$P80+$Q80+$R80+IF(ISBLANK($E80),0,$F80*(1-VLOOKUP($E80,'INFO_Matières recyclables'!$I$6:$M$14,4,0)))</f>
        <v>0</v>
      </c>
      <c r="Z80" s="67">
        <f>$G80+$H80+$I80+$J80+IF(ISBLANK($E80),0,$F80*VLOOKUP($E80,'INFO_Matières recyclables'!$I$6:$M$14,5,0))</f>
        <v>0</v>
      </c>
      <c r="AA80" s="67">
        <f>$K80+$L80+$M80+$N80+$O80+$P80+$Q80+$R80+IF(ISBLANK($E80),0,$F80*(1-VLOOKUP($E80,'INFO_Matières recyclables'!$I$6:$M$14,5,0)))</f>
        <v>0</v>
      </c>
    </row>
    <row r="81" spans="2:27" x14ac:dyDescent="0.35">
      <c r="B81" s="5"/>
      <c r="C81" s="5"/>
      <c r="D81" s="26"/>
      <c r="E81" s="56"/>
      <c r="F81" s="58"/>
      <c r="G81" s="54"/>
      <c r="H81" s="54"/>
      <c r="I81" s="54"/>
      <c r="J81" s="54"/>
      <c r="K81" s="54"/>
      <c r="L81" s="54"/>
      <c r="M81" s="54"/>
      <c r="N81" s="54"/>
      <c r="O81" s="54"/>
      <c r="P81" s="61"/>
      <c r="Q81" s="75"/>
      <c r="R81" s="66"/>
      <c r="S81" s="65"/>
      <c r="T81" s="67">
        <f>$G81+$H81+$L81+IF(ISBLANK($E81),0,$F81*VLOOKUP($E81,'INFO_Matières recyclables'!$I$6:$M$14,2,0))</f>
        <v>0</v>
      </c>
      <c r="U81" s="67">
        <f>$I81+$J81+$K81+$M81+$N81+$O81+$P81+$Q81+$R81+IF(ISBLANK($E81),0,$F81*(1-VLOOKUP($E81,'INFO_Matières recyclables'!$I$6:$M$14,2,0)))</f>
        <v>0</v>
      </c>
      <c r="V81" s="67">
        <f>$G81+$H81+$K81+IF(ISBLANK($E81),0,$F81*VLOOKUP($E81,'INFO_Matières recyclables'!$I$6:$M$14,3,0))</f>
        <v>0</v>
      </c>
      <c r="W81" s="67">
        <f>$I81+$J81+$L81+$M81+$N81+$O81+$P81+$Q81+$R81+IF(ISBLANK($E81),0,$F81*(1-VLOOKUP($E81,'INFO_Matières recyclables'!$I$6:$M$14,3,0)))</f>
        <v>0</v>
      </c>
      <c r="X81" s="67">
        <f>$G81+$H81+$I81+IF(ISBLANK($E81),0,$F81*VLOOKUP($E81,'INFO_Matières recyclables'!$I$6:$M$14,4,0))</f>
        <v>0</v>
      </c>
      <c r="Y81" s="67">
        <f>$J81+$K81+$L81+$M81+$N81+$O81+$P81+$Q81+$R81+IF(ISBLANK($E81),0,$F81*(1-VLOOKUP($E81,'INFO_Matières recyclables'!$I$6:$M$14,4,0)))</f>
        <v>0</v>
      </c>
      <c r="Z81" s="67">
        <f>$G81+$H81+$I81+$J81+IF(ISBLANK($E81),0,$F81*VLOOKUP($E81,'INFO_Matières recyclables'!$I$6:$M$14,5,0))</f>
        <v>0</v>
      </c>
      <c r="AA81" s="67">
        <f>$K81+$L81+$M81+$N81+$O81+$P81+$Q81+$R81+IF(ISBLANK($E81),0,$F81*(1-VLOOKUP($E81,'INFO_Matières recyclables'!$I$6:$M$14,5,0)))</f>
        <v>0</v>
      </c>
    </row>
    <row r="82" spans="2:27" x14ac:dyDescent="0.35">
      <c r="B82" s="5"/>
      <c r="C82" s="5"/>
      <c r="D82" s="26"/>
      <c r="E82" s="56"/>
      <c r="F82" s="58"/>
      <c r="G82" s="54"/>
      <c r="H82" s="54"/>
      <c r="I82" s="54"/>
      <c r="J82" s="54"/>
      <c r="K82" s="54"/>
      <c r="L82" s="54"/>
      <c r="M82" s="54"/>
      <c r="N82" s="54"/>
      <c r="O82" s="54"/>
      <c r="P82" s="61"/>
      <c r="Q82" s="75"/>
      <c r="R82" s="66"/>
      <c r="S82" s="65"/>
      <c r="T82" s="67">
        <f>$G82+$H82+$L82+IF(ISBLANK($E82),0,$F82*VLOOKUP($E82,'INFO_Matières recyclables'!$I$6:$M$14,2,0))</f>
        <v>0</v>
      </c>
      <c r="U82" s="67">
        <f>$I82+$J82+$K82+$M82+$N82+$O82+$P82+$Q82+$R82+IF(ISBLANK($E82),0,$F82*(1-VLOOKUP($E82,'INFO_Matières recyclables'!$I$6:$M$14,2,0)))</f>
        <v>0</v>
      </c>
      <c r="V82" s="67">
        <f>$G82+$H82+$K82+IF(ISBLANK($E82),0,$F82*VLOOKUP($E82,'INFO_Matières recyclables'!$I$6:$M$14,3,0))</f>
        <v>0</v>
      </c>
      <c r="W82" s="67">
        <f>$I82+$J82+$L82+$M82+$N82+$O82+$P82+$Q82+$R82+IF(ISBLANK($E82),0,$F82*(1-VLOOKUP($E82,'INFO_Matières recyclables'!$I$6:$M$14,3,0)))</f>
        <v>0</v>
      </c>
      <c r="X82" s="67">
        <f>$G82+$H82+$I82+IF(ISBLANK($E82),0,$F82*VLOOKUP($E82,'INFO_Matières recyclables'!$I$6:$M$14,4,0))</f>
        <v>0</v>
      </c>
      <c r="Y82" s="67">
        <f>$J82+$K82+$L82+$M82+$N82+$O82+$P82+$Q82+$R82+IF(ISBLANK($E82),0,$F82*(1-VLOOKUP($E82,'INFO_Matières recyclables'!$I$6:$M$14,4,0)))</f>
        <v>0</v>
      </c>
      <c r="Z82" s="67">
        <f>$G82+$H82+$I82+$J82+IF(ISBLANK($E82),0,$F82*VLOOKUP($E82,'INFO_Matières recyclables'!$I$6:$M$14,5,0))</f>
        <v>0</v>
      </c>
      <c r="AA82" s="67">
        <f>$K82+$L82+$M82+$N82+$O82+$P82+$Q82+$R82+IF(ISBLANK($E82),0,$F82*(1-VLOOKUP($E82,'INFO_Matières recyclables'!$I$6:$M$14,5,0)))</f>
        <v>0</v>
      </c>
    </row>
    <row r="83" spans="2:27" x14ac:dyDescent="0.35">
      <c r="B83" s="5"/>
      <c r="C83" s="5"/>
      <c r="D83" s="26"/>
      <c r="E83" s="56"/>
      <c r="F83" s="58"/>
      <c r="G83" s="54"/>
      <c r="H83" s="54"/>
      <c r="I83" s="54"/>
      <c r="J83" s="54"/>
      <c r="K83" s="54"/>
      <c r="L83" s="54"/>
      <c r="M83" s="54"/>
      <c r="N83" s="54"/>
      <c r="O83" s="54"/>
      <c r="P83" s="61"/>
      <c r="Q83" s="75"/>
      <c r="R83" s="66"/>
      <c r="S83" s="65"/>
      <c r="T83" s="67">
        <f>$G83+$H83+$L83+IF(ISBLANK($E83),0,$F83*VLOOKUP($E83,'INFO_Matières recyclables'!$I$6:$M$14,2,0))</f>
        <v>0</v>
      </c>
      <c r="U83" s="67">
        <f>$I83+$J83+$K83+$M83+$N83+$O83+$P83+$Q83+$R83+IF(ISBLANK($E83),0,$F83*(1-VLOOKUP($E83,'INFO_Matières recyclables'!$I$6:$M$14,2,0)))</f>
        <v>0</v>
      </c>
      <c r="V83" s="67">
        <f>$G83+$H83+$K83+IF(ISBLANK($E83),0,$F83*VLOOKUP($E83,'INFO_Matières recyclables'!$I$6:$M$14,3,0))</f>
        <v>0</v>
      </c>
      <c r="W83" s="67">
        <f>$I83+$J83+$L83+$M83+$N83+$O83+$P83+$Q83+$R83+IF(ISBLANK($E83),0,$F83*(1-VLOOKUP($E83,'INFO_Matières recyclables'!$I$6:$M$14,3,0)))</f>
        <v>0</v>
      </c>
      <c r="X83" s="67">
        <f>$G83+$H83+$I83+IF(ISBLANK($E83),0,$F83*VLOOKUP($E83,'INFO_Matières recyclables'!$I$6:$M$14,4,0))</f>
        <v>0</v>
      </c>
      <c r="Y83" s="67">
        <f>$J83+$K83+$L83+$M83+$N83+$O83+$P83+$Q83+$R83+IF(ISBLANK($E83),0,$F83*(1-VLOOKUP($E83,'INFO_Matières recyclables'!$I$6:$M$14,4,0)))</f>
        <v>0</v>
      </c>
      <c r="Z83" s="67">
        <f>$G83+$H83+$I83+$J83+IF(ISBLANK($E83),0,$F83*VLOOKUP($E83,'INFO_Matières recyclables'!$I$6:$M$14,5,0))</f>
        <v>0</v>
      </c>
      <c r="AA83" s="67">
        <f>$K83+$L83+$M83+$N83+$O83+$P83+$Q83+$R83+IF(ISBLANK($E83),0,$F83*(1-VLOOKUP($E83,'INFO_Matières recyclables'!$I$6:$M$14,5,0)))</f>
        <v>0</v>
      </c>
    </row>
    <row r="84" spans="2:27" x14ac:dyDescent="0.35">
      <c r="B84" s="5"/>
      <c r="C84" s="5"/>
      <c r="D84" s="26"/>
      <c r="E84" s="56"/>
      <c r="F84" s="58"/>
      <c r="G84" s="54"/>
      <c r="H84" s="54"/>
      <c r="I84" s="54"/>
      <c r="J84" s="54"/>
      <c r="K84" s="54"/>
      <c r="L84" s="54"/>
      <c r="M84" s="54"/>
      <c r="N84" s="54"/>
      <c r="O84" s="54"/>
      <c r="P84" s="61"/>
      <c r="Q84" s="75"/>
      <c r="R84" s="66"/>
      <c r="S84" s="65"/>
      <c r="T84" s="67">
        <f>$G84+$H84+$L84+IF(ISBLANK($E84),0,$F84*VLOOKUP($E84,'INFO_Matières recyclables'!$I$6:$M$14,2,0))</f>
        <v>0</v>
      </c>
      <c r="U84" s="67">
        <f>$I84+$J84+$K84+$M84+$N84+$O84+$P84+$Q84+$R84+IF(ISBLANK($E84),0,$F84*(1-VLOOKUP($E84,'INFO_Matières recyclables'!$I$6:$M$14,2,0)))</f>
        <v>0</v>
      </c>
      <c r="V84" s="67">
        <f>$G84+$H84+$K84+IF(ISBLANK($E84),0,$F84*VLOOKUP($E84,'INFO_Matières recyclables'!$I$6:$M$14,3,0))</f>
        <v>0</v>
      </c>
      <c r="W84" s="67">
        <f>$I84+$J84+$L84+$M84+$N84+$O84+$P84+$Q84+$R84+IF(ISBLANK($E84),0,$F84*(1-VLOOKUP($E84,'INFO_Matières recyclables'!$I$6:$M$14,3,0)))</f>
        <v>0</v>
      </c>
      <c r="X84" s="67">
        <f>$G84+$H84+$I84+IF(ISBLANK($E84),0,$F84*VLOOKUP($E84,'INFO_Matières recyclables'!$I$6:$M$14,4,0))</f>
        <v>0</v>
      </c>
      <c r="Y84" s="67">
        <f>$J84+$K84+$L84+$M84+$N84+$O84+$P84+$Q84+$R84+IF(ISBLANK($E84),0,$F84*(1-VLOOKUP($E84,'INFO_Matières recyclables'!$I$6:$M$14,4,0)))</f>
        <v>0</v>
      </c>
      <c r="Z84" s="67">
        <f>$G84+$H84+$I84+$J84+IF(ISBLANK($E84),0,$F84*VLOOKUP($E84,'INFO_Matières recyclables'!$I$6:$M$14,5,0))</f>
        <v>0</v>
      </c>
      <c r="AA84" s="67">
        <f>$K84+$L84+$M84+$N84+$O84+$P84+$Q84+$R84+IF(ISBLANK($E84),0,$F84*(1-VLOOKUP($E84,'INFO_Matières recyclables'!$I$6:$M$14,5,0)))</f>
        <v>0</v>
      </c>
    </row>
    <row r="85" spans="2:27" x14ac:dyDescent="0.35">
      <c r="B85" s="5"/>
      <c r="C85" s="5"/>
      <c r="D85" s="26"/>
      <c r="E85" s="56"/>
      <c r="F85" s="58"/>
      <c r="G85" s="54"/>
      <c r="H85" s="54"/>
      <c r="I85" s="54"/>
      <c r="J85" s="54"/>
      <c r="K85" s="54"/>
      <c r="L85" s="54"/>
      <c r="M85" s="54"/>
      <c r="N85" s="54"/>
      <c r="O85" s="54"/>
      <c r="P85" s="61"/>
      <c r="Q85" s="75"/>
      <c r="R85" s="66"/>
      <c r="S85" s="65"/>
      <c r="T85" s="67">
        <f>$G85+$H85+$L85+IF(ISBLANK($E85),0,$F85*VLOOKUP($E85,'INFO_Matières recyclables'!$I$6:$M$14,2,0))</f>
        <v>0</v>
      </c>
      <c r="U85" s="67">
        <f>$I85+$J85+$K85+$M85+$N85+$O85+$P85+$Q85+$R85+IF(ISBLANK($E85),0,$F85*(1-VLOOKUP($E85,'INFO_Matières recyclables'!$I$6:$M$14,2,0)))</f>
        <v>0</v>
      </c>
      <c r="V85" s="67">
        <f>$G85+$H85+$K85+IF(ISBLANK($E85),0,$F85*VLOOKUP($E85,'INFO_Matières recyclables'!$I$6:$M$14,3,0))</f>
        <v>0</v>
      </c>
      <c r="W85" s="67">
        <f>$I85+$J85+$L85+$M85+$N85+$O85+$P85+$Q85+$R85+IF(ISBLANK($E85),0,$F85*(1-VLOOKUP($E85,'INFO_Matières recyclables'!$I$6:$M$14,3,0)))</f>
        <v>0</v>
      </c>
      <c r="X85" s="67">
        <f>$G85+$H85+$I85+IF(ISBLANK($E85),0,$F85*VLOOKUP($E85,'INFO_Matières recyclables'!$I$6:$M$14,4,0))</f>
        <v>0</v>
      </c>
      <c r="Y85" s="67">
        <f>$J85+$K85+$L85+$M85+$N85+$O85+$P85+$Q85+$R85+IF(ISBLANK($E85),0,$F85*(1-VLOOKUP($E85,'INFO_Matières recyclables'!$I$6:$M$14,4,0)))</f>
        <v>0</v>
      </c>
      <c r="Z85" s="67">
        <f>$G85+$H85+$I85+$J85+IF(ISBLANK($E85),0,$F85*VLOOKUP($E85,'INFO_Matières recyclables'!$I$6:$M$14,5,0))</f>
        <v>0</v>
      </c>
      <c r="AA85" s="67">
        <f>$K85+$L85+$M85+$N85+$O85+$P85+$Q85+$R85+IF(ISBLANK($E85),0,$F85*(1-VLOOKUP($E85,'INFO_Matières recyclables'!$I$6:$M$14,5,0)))</f>
        <v>0</v>
      </c>
    </row>
    <row r="86" spans="2:27" x14ac:dyDescent="0.35">
      <c r="B86" s="5"/>
      <c r="C86" s="5"/>
      <c r="D86" s="26"/>
      <c r="E86" s="56"/>
      <c r="F86" s="58"/>
      <c r="G86" s="54"/>
      <c r="H86" s="54"/>
      <c r="I86" s="54"/>
      <c r="J86" s="54"/>
      <c r="K86" s="54"/>
      <c r="L86" s="54"/>
      <c r="M86" s="54"/>
      <c r="N86" s="54"/>
      <c r="O86" s="54"/>
      <c r="P86" s="61"/>
      <c r="Q86" s="75"/>
      <c r="R86" s="66"/>
      <c r="S86" s="65"/>
      <c r="T86" s="67">
        <f>$G86+$H86+$L86+IF(ISBLANK($E86),0,$F86*VLOOKUP($E86,'INFO_Matières recyclables'!$I$6:$M$14,2,0))</f>
        <v>0</v>
      </c>
      <c r="U86" s="67">
        <f>$I86+$J86+$K86+$M86+$N86+$O86+$P86+$Q86+$R86+IF(ISBLANK($E86),0,$F86*(1-VLOOKUP($E86,'INFO_Matières recyclables'!$I$6:$M$14,2,0)))</f>
        <v>0</v>
      </c>
      <c r="V86" s="67">
        <f>$G86+$H86+$K86+IF(ISBLANK($E86),0,$F86*VLOOKUP($E86,'INFO_Matières recyclables'!$I$6:$M$14,3,0))</f>
        <v>0</v>
      </c>
      <c r="W86" s="67">
        <f>$I86+$J86+$L86+$M86+$N86+$O86+$P86+$Q86+$R86+IF(ISBLANK($E86),0,$F86*(1-VLOOKUP($E86,'INFO_Matières recyclables'!$I$6:$M$14,3,0)))</f>
        <v>0</v>
      </c>
      <c r="X86" s="67">
        <f>$G86+$H86+$I86+IF(ISBLANK($E86),0,$F86*VLOOKUP($E86,'INFO_Matières recyclables'!$I$6:$M$14,4,0))</f>
        <v>0</v>
      </c>
      <c r="Y86" s="67">
        <f>$J86+$K86+$L86+$M86+$N86+$O86+$P86+$Q86+$R86+IF(ISBLANK($E86),0,$F86*(1-VLOOKUP($E86,'INFO_Matières recyclables'!$I$6:$M$14,4,0)))</f>
        <v>0</v>
      </c>
      <c r="Z86" s="67">
        <f>$G86+$H86+$I86+$J86+IF(ISBLANK($E86),0,$F86*VLOOKUP($E86,'INFO_Matières recyclables'!$I$6:$M$14,5,0))</f>
        <v>0</v>
      </c>
      <c r="AA86" s="67">
        <f>$K86+$L86+$M86+$N86+$O86+$P86+$Q86+$R86+IF(ISBLANK($E86),0,$F86*(1-VLOOKUP($E86,'INFO_Matières recyclables'!$I$6:$M$14,5,0)))</f>
        <v>0</v>
      </c>
    </row>
    <row r="87" spans="2:27" x14ac:dyDescent="0.35">
      <c r="B87" s="5"/>
      <c r="C87" s="5"/>
      <c r="D87" s="26"/>
      <c r="E87" s="56"/>
      <c r="F87" s="58"/>
      <c r="G87" s="54"/>
      <c r="H87" s="54"/>
      <c r="I87" s="54"/>
      <c r="J87" s="54"/>
      <c r="K87" s="54"/>
      <c r="L87" s="54"/>
      <c r="M87" s="54"/>
      <c r="N87" s="54"/>
      <c r="O87" s="54"/>
      <c r="P87" s="61"/>
      <c r="Q87" s="75"/>
      <c r="R87" s="66"/>
      <c r="S87" s="65"/>
      <c r="T87" s="67">
        <f>$G87+$H87+$L87+IF(ISBLANK($E87),0,$F87*VLOOKUP($E87,'INFO_Matières recyclables'!$I$6:$M$14,2,0))</f>
        <v>0</v>
      </c>
      <c r="U87" s="67">
        <f>$I87+$J87+$K87+$M87+$N87+$O87+$P87+$Q87+$R87+IF(ISBLANK($E87),0,$F87*(1-VLOOKUP($E87,'INFO_Matières recyclables'!$I$6:$M$14,2,0)))</f>
        <v>0</v>
      </c>
      <c r="V87" s="67">
        <f>$G87+$H87+$K87+IF(ISBLANK($E87),0,$F87*VLOOKUP($E87,'INFO_Matières recyclables'!$I$6:$M$14,3,0))</f>
        <v>0</v>
      </c>
      <c r="W87" s="67">
        <f>$I87+$J87+$L87+$M87+$N87+$O87+$P87+$Q87+$R87+IF(ISBLANK($E87),0,$F87*(1-VLOOKUP($E87,'INFO_Matières recyclables'!$I$6:$M$14,3,0)))</f>
        <v>0</v>
      </c>
      <c r="X87" s="67">
        <f>$G87+$H87+$I87+IF(ISBLANK($E87),0,$F87*VLOOKUP($E87,'INFO_Matières recyclables'!$I$6:$M$14,4,0))</f>
        <v>0</v>
      </c>
      <c r="Y87" s="67">
        <f>$J87+$K87+$L87+$M87+$N87+$O87+$P87+$Q87+$R87+IF(ISBLANK($E87),0,$F87*(1-VLOOKUP($E87,'INFO_Matières recyclables'!$I$6:$M$14,4,0)))</f>
        <v>0</v>
      </c>
      <c r="Z87" s="67">
        <f>$G87+$H87+$I87+$J87+IF(ISBLANK($E87),0,$F87*VLOOKUP($E87,'INFO_Matières recyclables'!$I$6:$M$14,5,0))</f>
        <v>0</v>
      </c>
      <c r="AA87" s="67">
        <f>$K87+$L87+$M87+$N87+$O87+$P87+$Q87+$R87+IF(ISBLANK($E87),0,$F87*(1-VLOOKUP($E87,'INFO_Matières recyclables'!$I$6:$M$14,5,0)))</f>
        <v>0</v>
      </c>
    </row>
    <row r="88" spans="2:27" x14ac:dyDescent="0.35">
      <c r="B88" s="5"/>
      <c r="C88" s="5"/>
      <c r="D88" s="26"/>
      <c r="E88" s="56"/>
      <c r="F88" s="58"/>
      <c r="G88" s="54"/>
      <c r="H88" s="54"/>
      <c r="I88" s="54"/>
      <c r="J88" s="54"/>
      <c r="K88" s="54"/>
      <c r="L88" s="54"/>
      <c r="M88" s="54"/>
      <c r="N88" s="54"/>
      <c r="O88" s="54"/>
      <c r="P88" s="61"/>
      <c r="Q88" s="75"/>
      <c r="R88" s="66"/>
      <c r="S88" s="65"/>
      <c r="T88" s="67">
        <f>$G88+$H88+$L88+IF(ISBLANK($E88),0,$F88*VLOOKUP($E88,'INFO_Matières recyclables'!$I$6:$M$14,2,0))</f>
        <v>0</v>
      </c>
      <c r="U88" s="67">
        <f>$I88+$J88+$K88+$M88+$N88+$O88+$P88+$Q88+$R88+IF(ISBLANK($E88),0,$F88*(1-VLOOKUP($E88,'INFO_Matières recyclables'!$I$6:$M$14,2,0)))</f>
        <v>0</v>
      </c>
      <c r="V88" s="67">
        <f>$G88+$H88+$K88+IF(ISBLANK($E88),0,$F88*VLOOKUP($E88,'INFO_Matières recyclables'!$I$6:$M$14,3,0))</f>
        <v>0</v>
      </c>
      <c r="W88" s="67">
        <f>$I88+$J88+$L88+$M88+$N88+$O88+$P88+$Q88+$R88+IF(ISBLANK($E88),0,$F88*(1-VLOOKUP($E88,'INFO_Matières recyclables'!$I$6:$M$14,3,0)))</f>
        <v>0</v>
      </c>
      <c r="X88" s="67">
        <f>$G88+$H88+$I88+IF(ISBLANK($E88),0,$F88*VLOOKUP($E88,'INFO_Matières recyclables'!$I$6:$M$14,4,0))</f>
        <v>0</v>
      </c>
      <c r="Y88" s="67">
        <f>$J88+$K88+$L88+$M88+$N88+$O88+$P88+$Q88+$R88+IF(ISBLANK($E88),0,$F88*(1-VLOOKUP($E88,'INFO_Matières recyclables'!$I$6:$M$14,4,0)))</f>
        <v>0</v>
      </c>
      <c r="Z88" s="67">
        <f>$G88+$H88+$I88+$J88+IF(ISBLANK($E88),0,$F88*VLOOKUP($E88,'INFO_Matières recyclables'!$I$6:$M$14,5,0))</f>
        <v>0</v>
      </c>
      <c r="AA88" s="67">
        <f>$K88+$L88+$M88+$N88+$O88+$P88+$Q88+$R88+IF(ISBLANK($E88),0,$F88*(1-VLOOKUP($E88,'INFO_Matières recyclables'!$I$6:$M$14,5,0)))</f>
        <v>0</v>
      </c>
    </row>
    <row r="89" spans="2:27" x14ac:dyDescent="0.35">
      <c r="B89" s="5"/>
      <c r="C89" s="5"/>
      <c r="D89" s="26"/>
      <c r="E89" s="56"/>
      <c r="F89" s="58"/>
      <c r="G89" s="54"/>
      <c r="H89" s="54"/>
      <c r="I89" s="54"/>
      <c r="J89" s="54"/>
      <c r="K89" s="54"/>
      <c r="L89" s="54"/>
      <c r="M89" s="54"/>
      <c r="N89" s="54"/>
      <c r="O89" s="54"/>
      <c r="P89" s="61"/>
      <c r="Q89" s="75"/>
      <c r="R89" s="66"/>
      <c r="S89" s="65"/>
      <c r="T89" s="67">
        <f>$G89+$H89+$L89+IF(ISBLANK($E89),0,$F89*VLOOKUP($E89,'INFO_Matières recyclables'!$I$6:$M$14,2,0))</f>
        <v>0</v>
      </c>
      <c r="U89" s="67">
        <f>$I89+$J89+$K89+$M89+$N89+$O89+$P89+$Q89+$R89+IF(ISBLANK($E89),0,$F89*(1-VLOOKUP($E89,'INFO_Matières recyclables'!$I$6:$M$14,2,0)))</f>
        <v>0</v>
      </c>
      <c r="V89" s="67">
        <f>$G89+$H89+$K89+IF(ISBLANK($E89),0,$F89*VLOOKUP($E89,'INFO_Matières recyclables'!$I$6:$M$14,3,0))</f>
        <v>0</v>
      </c>
      <c r="W89" s="67">
        <f>$I89+$J89+$L89+$M89+$N89+$O89+$P89+$Q89+$R89+IF(ISBLANK($E89),0,$F89*(1-VLOOKUP($E89,'INFO_Matières recyclables'!$I$6:$M$14,3,0)))</f>
        <v>0</v>
      </c>
      <c r="X89" s="67">
        <f>$G89+$H89+$I89+IF(ISBLANK($E89),0,$F89*VLOOKUP($E89,'INFO_Matières recyclables'!$I$6:$M$14,4,0))</f>
        <v>0</v>
      </c>
      <c r="Y89" s="67">
        <f>$J89+$K89+$L89+$M89+$N89+$O89+$P89+$Q89+$R89+IF(ISBLANK($E89),0,$F89*(1-VLOOKUP($E89,'INFO_Matières recyclables'!$I$6:$M$14,4,0)))</f>
        <v>0</v>
      </c>
      <c r="Z89" s="67">
        <f>$G89+$H89+$I89+$J89+IF(ISBLANK($E89),0,$F89*VLOOKUP($E89,'INFO_Matières recyclables'!$I$6:$M$14,5,0))</f>
        <v>0</v>
      </c>
      <c r="AA89" s="67">
        <f>$K89+$L89+$M89+$N89+$O89+$P89+$Q89+$R89+IF(ISBLANK($E89),0,$F89*(1-VLOOKUP($E89,'INFO_Matières recyclables'!$I$6:$M$14,5,0)))</f>
        <v>0</v>
      </c>
    </row>
    <row r="90" spans="2:27" x14ac:dyDescent="0.35">
      <c r="B90" s="5"/>
      <c r="C90" s="5"/>
      <c r="D90" s="26"/>
      <c r="E90" s="56"/>
      <c r="F90" s="58"/>
      <c r="G90" s="54"/>
      <c r="H90" s="54"/>
      <c r="I90" s="54"/>
      <c r="J90" s="54"/>
      <c r="K90" s="54"/>
      <c r="L90" s="54"/>
      <c r="M90" s="54"/>
      <c r="N90" s="54"/>
      <c r="O90" s="54"/>
      <c r="P90" s="61"/>
      <c r="Q90" s="75"/>
      <c r="R90" s="66"/>
      <c r="S90" s="65"/>
      <c r="T90" s="67">
        <f>$G90+$H90+$L90+IF(ISBLANK($E90),0,$F90*VLOOKUP($E90,'INFO_Matières recyclables'!$I$6:$M$14,2,0))</f>
        <v>0</v>
      </c>
      <c r="U90" s="67">
        <f>$I90+$J90+$K90+$M90+$N90+$O90+$P90+$Q90+$R90+IF(ISBLANK($E90),0,$F90*(1-VLOOKUP($E90,'INFO_Matières recyclables'!$I$6:$M$14,2,0)))</f>
        <v>0</v>
      </c>
      <c r="V90" s="67">
        <f>$G90+$H90+$K90+IF(ISBLANK($E90),0,$F90*VLOOKUP($E90,'INFO_Matières recyclables'!$I$6:$M$14,3,0))</f>
        <v>0</v>
      </c>
      <c r="W90" s="67">
        <f>$I90+$J90+$L90+$M90+$N90+$O90+$P90+$Q90+$R90+IF(ISBLANK($E90),0,$F90*(1-VLOOKUP($E90,'INFO_Matières recyclables'!$I$6:$M$14,3,0)))</f>
        <v>0</v>
      </c>
      <c r="X90" s="67">
        <f>$G90+$H90+$I90+IF(ISBLANK($E90),0,$F90*VLOOKUP($E90,'INFO_Matières recyclables'!$I$6:$M$14,4,0))</f>
        <v>0</v>
      </c>
      <c r="Y90" s="67">
        <f>$J90+$K90+$L90+$M90+$N90+$O90+$P90+$Q90+$R90+IF(ISBLANK($E90),0,$F90*(1-VLOOKUP($E90,'INFO_Matières recyclables'!$I$6:$M$14,4,0)))</f>
        <v>0</v>
      </c>
      <c r="Z90" s="67">
        <f>$G90+$H90+$I90+$J90+IF(ISBLANK($E90),0,$F90*VLOOKUP($E90,'INFO_Matières recyclables'!$I$6:$M$14,5,0))</f>
        <v>0</v>
      </c>
      <c r="AA90" s="67">
        <f>$K90+$L90+$M90+$N90+$O90+$P90+$Q90+$R90+IF(ISBLANK($E90),0,$F90*(1-VLOOKUP($E90,'INFO_Matières recyclables'!$I$6:$M$14,5,0)))</f>
        <v>0</v>
      </c>
    </row>
    <row r="91" spans="2:27" x14ac:dyDescent="0.35">
      <c r="B91" s="5"/>
      <c r="C91" s="5"/>
      <c r="D91" s="26"/>
      <c r="E91" s="56"/>
      <c r="F91" s="58"/>
      <c r="G91" s="54"/>
      <c r="H91" s="54"/>
      <c r="I91" s="54"/>
      <c r="J91" s="54"/>
      <c r="K91" s="54"/>
      <c r="L91" s="54"/>
      <c r="M91" s="54"/>
      <c r="N91" s="54"/>
      <c r="O91" s="54"/>
      <c r="P91" s="61"/>
      <c r="Q91" s="75"/>
      <c r="R91" s="66"/>
      <c r="S91" s="65"/>
      <c r="T91" s="67">
        <f>$G91+$H91+$L91+IF(ISBLANK($E91),0,$F91*VLOOKUP($E91,'INFO_Matières recyclables'!$I$6:$M$14,2,0))</f>
        <v>0</v>
      </c>
      <c r="U91" s="67">
        <f>$I91+$J91+$K91+$M91+$N91+$O91+$P91+$Q91+$R91+IF(ISBLANK($E91),0,$F91*(1-VLOOKUP($E91,'INFO_Matières recyclables'!$I$6:$M$14,2,0)))</f>
        <v>0</v>
      </c>
      <c r="V91" s="67">
        <f>$G91+$H91+$K91+IF(ISBLANK($E91),0,$F91*VLOOKUP($E91,'INFO_Matières recyclables'!$I$6:$M$14,3,0))</f>
        <v>0</v>
      </c>
      <c r="W91" s="67">
        <f>$I91+$J91+$L91+$M91+$N91+$O91+$P91+$Q91+$R91+IF(ISBLANK($E91),0,$F91*(1-VLOOKUP($E91,'INFO_Matières recyclables'!$I$6:$M$14,3,0)))</f>
        <v>0</v>
      </c>
      <c r="X91" s="67">
        <f>$G91+$H91+$I91+IF(ISBLANK($E91),0,$F91*VLOOKUP($E91,'INFO_Matières recyclables'!$I$6:$M$14,4,0))</f>
        <v>0</v>
      </c>
      <c r="Y91" s="67">
        <f>$J91+$K91+$L91+$M91+$N91+$O91+$P91+$Q91+$R91+IF(ISBLANK($E91),0,$F91*(1-VLOOKUP($E91,'INFO_Matières recyclables'!$I$6:$M$14,4,0)))</f>
        <v>0</v>
      </c>
      <c r="Z91" s="67">
        <f>$G91+$H91+$I91+$J91+IF(ISBLANK($E91),0,$F91*VLOOKUP($E91,'INFO_Matières recyclables'!$I$6:$M$14,5,0))</f>
        <v>0</v>
      </c>
      <c r="AA91" s="67">
        <f>$K91+$L91+$M91+$N91+$O91+$P91+$Q91+$R91+IF(ISBLANK($E91),0,$F91*(1-VLOOKUP($E91,'INFO_Matières recyclables'!$I$6:$M$14,5,0)))</f>
        <v>0</v>
      </c>
    </row>
    <row r="92" spans="2:27" x14ac:dyDescent="0.35">
      <c r="B92" s="5"/>
      <c r="C92" s="5"/>
      <c r="D92" s="26"/>
      <c r="E92" s="56"/>
      <c r="F92" s="58"/>
      <c r="G92" s="54"/>
      <c r="H92" s="54"/>
      <c r="I92" s="54"/>
      <c r="J92" s="54"/>
      <c r="K92" s="54"/>
      <c r="L92" s="54"/>
      <c r="M92" s="54"/>
      <c r="N92" s="54"/>
      <c r="O92" s="54"/>
      <c r="P92" s="61"/>
      <c r="Q92" s="75"/>
      <c r="R92" s="66"/>
      <c r="S92" s="65"/>
      <c r="T92" s="67">
        <f>$G92+$H92+$L92+IF(ISBLANK($E92),0,$F92*VLOOKUP($E92,'INFO_Matières recyclables'!$I$6:$M$14,2,0))</f>
        <v>0</v>
      </c>
      <c r="U92" s="67">
        <f>$I92+$J92+$K92+$M92+$N92+$O92+$P92+$Q92+$R92+IF(ISBLANK($E92),0,$F92*(1-VLOOKUP($E92,'INFO_Matières recyclables'!$I$6:$M$14,2,0)))</f>
        <v>0</v>
      </c>
      <c r="V92" s="67">
        <f>$G92+$H92+$K92+IF(ISBLANK($E92),0,$F92*VLOOKUP($E92,'INFO_Matières recyclables'!$I$6:$M$14,3,0))</f>
        <v>0</v>
      </c>
      <c r="W92" s="67">
        <f>$I92+$J92+$L92+$M92+$N92+$O92+$P92+$Q92+$R92+IF(ISBLANK($E92),0,$F92*(1-VLOOKUP($E92,'INFO_Matières recyclables'!$I$6:$M$14,3,0)))</f>
        <v>0</v>
      </c>
      <c r="X92" s="67">
        <f>$G92+$H92+$I92+IF(ISBLANK($E92),0,$F92*VLOOKUP($E92,'INFO_Matières recyclables'!$I$6:$M$14,4,0))</f>
        <v>0</v>
      </c>
      <c r="Y92" s="67">
        <f>$J92+$K92+$L92+$M92+$N92+$O92+$P92+$Q92+$R92+IF(ISBLANK($E92),0,$F92*(1-VLOOKUP($E92,'INFO_Matières recyclables'!$I$6:$M$14,4,0)))</f>
        <v>0</v>
      </c>
      <c r="Z92" s="67">
        <f>$G92+$H92+$I92+$J92+IF(ISBLANK($E92),0,$F92*VLOOKUP($E92,'INFO_Matières recyclables'!$I$6:$M$14,5,0))</f>
        <v>0</v>
      </c>
      <c r="AA92" s="67">
        <f>$K92+$L92+$M92+$N92+$O92+$P92+$Q92+$R92+IF(ISBLANK($E92),0,$F92*(1-VLOOKUP($E92,'INFO_Matières recyclables'!$I$6:$M$14,5,0)))</f>
        <v>0</v>
      </c>
    </row>
    <row r="93" spans="2:27" x14ac:dyDescent="0.35">
      <c r="B93" s="5"/>
      <c r="C93" s="5"/>
      <c r="D93" s="26"/>
      <c r="E93" s="56"/>
      <c r="F93" s="58"/>
      <c r="G93" s="54"/>
      <c r="H93" s="54"/>
      <c r="I93" s="54"/>
      <c r="J93" s="54"/>
      <c r="K93" s="54"/>
      <c r="L93" s="54"/>
      <c r="M93" s="54"/>
      <c r="N93" s="54"/>
      <c r="O93" s="54"/>
      <c r="P93" s="61"/>
      <c r="Q93" s="75"/>
      <c r="R93" s="66"/>
      <c r="S93" s="65"/>
      <c r="T93" s="67">
        <f>$G93+$H93+$L93+IF(ISBLANK($E93),0,$F93*VLOOKUP($E93,'INFO_Matières recyclables'!$I$6:$M$14,2,0))</f>
        <v>0</v>
      </c>
      <c r="U93" s="67">
        <f>$I93+$J93+$K93+$M93+$N93+$O93+$P93+$Q93+$R93+IF(ISBLANK($E93),0,$F93*(1-VLOOKUP($E93,'INFO_Matières recyclables'!$I$6:$M$14,2,0)))</f>
        <v>0</v>
      </c>
      <c r="V93" s="67">
        <f>$G93+$H93+$K93+IF(ISBLANK($E93),0,$F93*VLOOKUP($E93,'INFO_Matières recyclables'!$I$6:$M$14,3,0))</f>
        <v>0</v>
      </c>
      <c r="W93" s="67">
        <f>$I93+$J93+$L93+$M93+$N93+$O93+$P93+$Q93+$R93+IF(ISBLANK($E93),0,$F93*(1-VLOOKUP($E93,'INFO_Matières recyclables'!$I$6:$M$14,3,0)))</f>
        <v>0</v>
      </c>
      <c r="X93" s="67">
        <f>$G93+$H93+$I93+IF(ISBLANK($E93),0,$F93*VLOOKUP($E93,'INFO_Matières recyclables'!$I$6:$M$14,4,0))</f>
        <v>0</v>
      </c>
      <c r="Y93" s="67">
        <f>$J93+$K93+$L93+$M93+$N93+$O93+$P93+$Q93+$R93+IF(ISBLANK($E93),0,$F93*(1-VLOOKUP($E93,'INFO_Matières recyclables'!$I$6:$M$14,4,0)))</f>
        <v>0</v>
      </c>
      <c r="Z93" s="67">
        <f>$G93+$H93+$I93+$J93+IF(ISBLANK($E93),0,$F93*VLOOKUP($E93,'INFO_Matières recyclables'!$I$6:$M$14,5,0))</f>
        <v>0</v>
      </c>
      <c r="AA93" s="67">
        <f>$K93+$L93+$M93+$N93+$O93+$P93+$Q93+$R93+IF(ISBLANK($E93),0,$F93*(1-VLOOKUP($E93,'INFO_Matières recyclables'!$I$6:$M$14,5,0)))</f>
        <v>0</v>
      </c>
    </row>
    <row r="94" spans="2:27" x14ac:dyDescent="0.35">
      <c r="B94" s="5"/>
      <c r="C94" s="5"/>
      <c r="D94" s="26"/>
      <c r="E94" s="56"/>
      <c r="F94" s="58"/>
      <c r="G94" s="54"/>
      <c r="H94" s="54"/>
      <c r="I94" s="54"/>
      <c r="J94" s="54"/>
      <c r="K94" s="54"/>
      <c r="L94" s="54"/>
      <c r="M94" s="54"/>
      <c r="N94" s="54"/>
      <c r="O94" s="54"/>
      <c r="P94" s="61"/>
      <c r="Q94" s="75"/>
      <c r="R94" s="66"/>
      <c r="S94" s="65"/>
      <c r="T94" s="67">
        <f>$G94+$H94+$L94+IF(ISBLANK($E94),0,$F94*VLOOKUP($E94,'INFO_Matières recyclables'!$I$6:$M$14,2,0))</f>
        <v>0</v>
      </c>
      <c r="U94" s="67">
        <f>$I94+$J94+$K94+$M94+$N94+$O94+$P94+$Q94+$R94+IF(ISBLANK($E94),0,$F94*(1-VLOOKUP($E94,'INFO_Matières recyclables'!$I$6:$M$14,2,0)))</f>
        <v>0</v>
      </c>
      <c r="V94" s="67">
        <f>$G94+$H94+$K94+IF(ISBLANK($E94),0,$F94*VLOOKUP($E94,'INFO_Matières recyclables'!$I$6:$M$14,3,0))</f>
        <v>0</v>
      </c>
      <c r="W94" s="67">
        <f>$I94+$J94+$L94+$M94+$N94+$O94+$P94+$Q94+$R94+IF(ISBLANK($E94),0,$F94*(1-VLOOKUP($E94,'INFO_Matières recyclables'!$I$6:$M$14,3,0)))</f>
        <v>0</v>
      </c>
      <c r="X94" s="67">
        <f>$G94+$H94+$I94+IF(ISBLANK($E94),0,$F94*VLOOKUP($E94,'INFO_Matières recyclables'!$I$6:$M$14,4,0))</f>
        <v>0</v>
      </c>
      <c r="Y94" s="67">
        <f>$J94+$K94+$L94+$M94+$N94+$O94+$P94+$Q94+$R94+IF(ISBLANK($E94),0,$F94*(1-VLOOKUP($E94,'INFO_Matières recyclables'!$I$6:$M$14,4,0)))</f>
        <v>0</v>
      </c>
      <c r="Z94" s="67">
        <f>$G94+$H94+$I94+$J94+IF(ISBLANK($E94),0,$F94*VLOOKUP($E94,'INFO_Matières recyclables'!$I$6:$M$14,5,0))</f>
        <v>0</v>
      </c>
      <c r="AA94" s="67">
        <f>$K94+$L94+$M94+$N94+$O94+$P94+$Q94+$R94+IF(ISBLANK($E94),0,$F94*(1-VLOOKUP($E94,'INFO_Matières recyclables'!$I$6:$M$14,5,0)))</f>
        <v>0</v>
      </c>
    </row>
    <row r="95" spans="2:27" x14ac:dyDescent="0.35">
      <c r="B95" s="5"/>
      <c r="C95" s="5"/>
      <c r="D95" s="26"/>
      <c r="E95" s="56"/>
      <c r="F95" s="58"/>
      <c r="G95" s="54"/>
      <c r="H95" s="54"/>
      <c r="I95" s="54"/>
      <c r="J95" s="54"/>
      <c r="K95" s="54"/>
      <c r="L95" s="54"/>
      <c r="M95" s="54"/>
      <c r="N95" s="54"/>
      <c r="O95" s="54"/>
      <c r="P95" s="61"/>
      <c r="Q95" s="75"/>
      <c r="R95" s="66"/>
      <c r="S95" s="65"/>
      <c r="T95" s="67">
        <f>$G95+$H95+$L95+IF(ISBLANK($E95),0,$F95*VLOOKUP($E95,'INFO_Matières recyclables'!$I$6:$M$14,2,0))</f>
        <v>0</v>
      </c>
      <c r="U95" s="67">
        <f>$I95+$J95+$K95+$M95+$N95+$O95+$P95+$Q95+$R95+IF(ISBLANK($E95),0,$F95*(1-VLOOKUP($E95,'INFO_Matières recyclables'!$I$6:$M$14,2,0)))</f>
        <v>0</v>
      </c>
      <c r="V95" s="67">
        <f>$G95+$H95+$K95+IF(ISBLANK($E95),0,$F95*VLOOKUP($E95,'INFO_Matières recyclables'!$I$6:$M$14,3,0))</f>
        <v>0</v>
      </c>
      <c r="W95" s="67">
        <f>$I95+$J95+$L95+$M95+$N95+$O95+$P95+$Q95+$R95+IF(ISBLANK($E95),0,$F95*(1-VLOOKUP($E95,'INFO_Matières recyclables'!$I$6:$M$14,3,0)))</f>
        <v>0</v>
      </c>
      <c r="X95" s="67">
        <f>$G95+$H95+$I95+IF(ISBLANK($E95),0,$F95*VLOOKUP($E95,'INFO_Matières recyclables'!$I$6:$M$14,4,0))</f>
        <v>0</v>
      </c>
      <c r="Y95" s="67">
        <f>$J95+$K95+$L95+$M95+$N95+$O95+$P95+$Q95+$R95+IF(ISBLANK($E95),0,$F95*(1-VLOOKUP($E95,'INFO_Matières recyclables'!$I$6:$M$14,4,0)))</f>
        <v>0</v>
      </c>
      <c r="Z95" s="67">
        <f>$G95+$H95+$I95+$J95+IF(ISBLANK($E95),0,$F95*VLOOKUP($E95,'INFO_Matières recyclables'!$I$6:$M$14,5,0))</f>
        <v>0</v>
      </c>
      <c r="AA95" s="67">
        <f>$K95+$L95+$M95+$N95+$O95+$P95+$Q95+$R95+IF(ISBLANK($E95),0,$F95*(1-VLOOKUP($E95,'INFO_Matières recyclables'!$I$6:$M$14,5,0)))</f>
        <v>0</v>
      </c>
    </row>
    <row r="96" spans="2:27" x14ac:dyDescent="0.35">
      <c r="B96" s="5"/>
      <c r="C96" s="5"/>
      <c r="D96" s="26"/>
      <c r="E96" s="56"/>
      <c r="F96" s="58"/>
      <c r="G96" s="54"/>
      <c r="H96" s="54"/>
      <c r="I96" s="54"/>
      <c r="J96" s="54"/>
      <c r="K96" s="54"/>
      <c r="L96" s="54"/>
      <c r="M96" s="54"/>
      <c r="N96" s="54"/>
      <c r="O96" s="54"/>
      <c r="P96" s="61"/>
      <c r="Q96" s="75"/>
      <c r="R96" s="66"/>
      <c r="S96" s="65"/>
      <c r="T96" s="67">
        <f>$G96+$H96+$L96+IF(ISBLANK($E96),0,$F96*VLOOKUP($E96,'INFO_Matières recyclables'!$I$6:$M$14,2,0))</f>
        <v>0</v>
      </c>
      <c r="U96" s="67">
        <f>$I96+$J96+$K96+$M96+$N96+$O96+$P96+$Q96+$R96+IF(ISBLANK($E96),0,$F96*(1-VLOOKUP($E96,'INFO_Matières recyclables'!$I$6:$M$14,2,0)))</f>
        <v>0</v>
      </c>
      <c r="V96" s="67">
        <f>$G96+$H96+$K96+IF(ISBLANK($E96),0,$F96*VLOOKUP($E96,'INFO_Matières recyclables'!$I$6:$M$14,3,0))</f>
        <v>0</v>
      </c>
      <c r="W96" s="67">
        <f>$I96+$J96+$L96+$M96+$N96+$O96+$P96+$Q96+$R96+IF(ISBLANK($E96),0,$F96*(1-VLOOKUP($E96,'INFO_Matières recyclables'!$I$6:$M$14,3,0)))</f>
        <v>0</v>
      </c>
      <c r="X96" s="67">
        <f>$G96+$H96+$I96+IF(ISBLANK($E96),0,$F96*VLOOKUP($E96,'INFO_Matières recyclables'!$I$6:$M$14,4,0))</f>
        <v>0</v>
      </c>
      <c r="Y96" s="67">
        <f>$J96+$K96+$L96+$M96+$N96+$O96+$P96+$Q96+$R96+IF(ISBLANK($E96),0,$F96*(1-VLOOKUP($E96,'INFO_Matières recyclables'!$I$6:$M$14,4,0)))</f>
        <v>0</v>
      </c>
      <c r="Z96" s="67">
        <f>$G96+$H96+$I96+$J96+IF(ISBLANK($E96),0,$F96*VLOOKUP($E96,'INFO_Matières recyclables'!$I$6:$M$14,5,0))</f>
        <v>0</v>
      </c>
      <c r="AA96" s="67">
        <f>$K96+$L96+$M96+$N96+$O96+$P96+$Q96+$R96+IF(ISBLANK($E96),0,$F96*(1-VLOOKUP($E96,'INFO_Matières recyclables'!$I$6:$M$14,5,0)))</f>
        <v>0</v>
      </c>
    </row>
    <row r="97" spans="2:27" x14ac:dyDescent="0.35">
      <c r="B97" s="5"/>
      <c r="C97" s="5"/>
      <c r="D97" s="26"/>
      <c r="E97" s="56"/>
      <c r="F97" s="58"/>
      <c r="G97" s="54"/>
      <c r="H97" s="54"/>
      <c r="I97" s="54"/>
      <c r="J97" s="54"/>
      <c r="K97" s="54"/>
      <c r="L97" s="54"/>
      <c r="M97" s="54"/>
      <c r="N97" s="54"/>
      <c r="O97" s="54"/>
      <c r="P97" s="61"/>
      <c r="Q97" s="75"/>
      <c r="R97" s="66"/>
      <c r="S97" s="65"/>
      <c r="T97" s="67">
        <f>$G97+$H97+$L97+IF(ISBLANK($E97),0,$F97*VLOOKUP($E97,'INFO_Matières recyclables'!$I$6:$M$14,2,0))</f>
        <v>0</v>
      </c>
      <c r="U97" s="67">
        <f>$I97+$J97+$K97+$M97+$N97+$O97+$P97+$Q97+$R97+IF(ISBLANK($E97),0,$F97*(1-VLOOKUP($E97,'INFO_Matières recyclables'!$I$6:$M$14,2,0)))</f>
        <v>0</v>
      </c>
      <c r="V97" s="67">
        <f>$G97+$H97+$K97+IF(ISBLANK($E97),0,$F97*VLOOKUP($E97,'INFO_Matières recyclables'!$I$6:$M$14,3,0))</f>
        <v>0</v>
      </c>
      <c r="W97" s="67">
        <f>$I97+$J97+$L97+$M97+$N97+$O97+$P97+$Q97+$R97+IF(ISBLANK($E97),0,$F97*(1-VLOOKUP($E97,'INFO_Matières recyclables'!$I$6:$M$14,3,0)))</f>
        <v>0</v>
      </c>
      <c r="X97" s="67">
        <f>$G97+$H97+$I97+IF(ISBLANK($E97),0,$F97*VLOOKUP($E97,'INFO_Matières recyclables'!$I$6:$M$14,4,0))</f>
        <v>0</v>
      </c>
      <c r="Y97" s="67">
        <f>$J97+$K97+$L97+$M97+$N97+$O97+$P97+$Q97+$R97+IF(ISBLANK($E97),0,$F97*(1-VLOOKUP($E97,'INFO_Matières recyclables'!$I$6:$M$14,4,0)))</f>
        <v>0</v>
      </c>
      <c r="Z97" s="67">
        <f>$G97+$H97+$I97+$J97+IF(ISBLANK($E97),0,$F97*VLOOKUP($E97,'INFO_Matières recyclables'!$I$6:$M$14,5,0))</f>
        <v>0</v>
      </c>
      <c r="AA97" s="67">
        <f>$K97+$L97+$M97+$N97+$O97+$P97+$Q97+$R97+IF(ISBLANK($E97),0,$F97*(1-VLOOKUP($E97,'INFO_Matières recyclables'!$I$6:$M$14,5,0)))</f>
        <v>0</v>
      </c>
    </row>
    <row r="98" spans="2:27" x14ac:dyDescent="0.35">
      <c r="B98" s="5"/>
      <c r="C98" s="5"/>
      <c r="D98" s="26"/>
      <c r="E98" s="56"/>
      <c r="F98" s="58"/>
      <c r="G98" s="54"/>
      <c r="H98" s="54"/>
      <c r="I98" s="54"/>
      <c r="J98" s="54"/>
      <c r="K98" s="54"/>
      <c r="L98" s="54"/>
      <c r="M98" s="54"/>
      <c r="N98" s="54"/>
      <c r="O98" s="54"/>
      <c r="P98" s="61"/>
      <c r="Q98" s="75"/>
      <c r="R98" s="66"/>
      <c r="S98" s="65"/>
      <c r="T98" s="67">
        <f>$G98+$H98+$L98+IF(ISBLANK($E98),0,$F98*VLOOKUP($E98,'INFO_Matières recyclables'!$I$6:$M$14,2,0))</f>
        <v>0</v>
      </c>
      <c r="U98" s="67">
        <f>$I98+$J98+$K98+$M98+$N98+$O98+$P98+$Q98+$R98+IF(ISBLANK($E98),0,$F98*(1-VLOOKUP($E98,'INFO_Matières recyclables'!$I$6:$M$14,2,0)))</f>
        <v>0</v>
      </c>
      <c r="V98" s="67">
        <f>$G98+$H98+$K98+IF(ISBLANK($E98),0,$F98*VLOOKUP($E98,'INFO_Matières recyclables'!$I$6:$M$14,3,0))</f>
        <v>0</v>
      </c>
      <c r="W98" s="67">
        <f>$I98+$J98+$L98+$M98+$N98+$O98+$P98+$Q98+$R98+IF(ISBLANK($E98),0,$F98*(1-VLOOKUP($E98,'INFO_Matières recyclables'!$I$6:$M$14,3,0)))</f>
        <v>0</v>
      </c>
      <c r="X98" s="67">
        <f>$G98+$H98+$I98+IF(ISBLANK($E98),0,$F98*VLOOKUP($E98,'INFO_Matières recyclables'!$I$6:$M$14,4,0))</f>
        <v>0</v>
      </c>
      <c r="Y98" s="67">
        <f>$J98+$K98+$L98+$M98+$N98+$O98+$P98+$Q98+$R98+IF(ISBLANK($E98),0,$F98*(1-VLOOKUP($E98,'INFO_Matières recyclables'!$I$6:$M$14,4,0)))</f>
        <v>0</v>
      </c>
      <c r="Z98" s="67">
        <f>$G98+$H98+$I98+$J98+IF(ISBLANK($E98),0,$F98*VLOOKUP($E98,'INFO_Matières recyclables'!$I$6:$M$14,5,0))</f>
        <v>0</v>
      </c>
      <c r="AA98" s="67">
        <f>$K98+$L98+$M98+$N98+$O98+$P98+$Q98+$R98+IF(ISBLANK($E98),0,$F98*(1-VLOOKUP($E98,'INFO_Matières recyclables'!$I$6:$M$14,5,0)))</f>
        <v>0</v>
      </c>
    </row>
    <row r="99" spans="2:27" x14ac:dyDescent="0.35">
      <c r="B99" s="5"/>
      <c r="C99" s="5"/>
      <c r="D99" s="26"/>
      <c r="E99" s="56"/>
      <c r="F99" s="58"/>
      <c r="G99" s="54"/>
      <c r="H99" s="54"/>
      <c r="I99" s="54"/>
      <c r="J99" s="54"/>
      <c r="K99" s="54"/>
      <c r="L99" s="54"/>
      <c r="M99" s="54"/>
      <c r="N99" s="54"/>
      <c r="O99" s="54"/>
      <c r="P99" s="61"/>
      <c r="Q99" s="75"/>
      <c r="R99" s="66"/>
      <c r="S99" s="65"/>
      <c r="T99" s="67">
        <f>$G99+$H99+$L99+IF(ISBLANK($E99),0,$F99*VLOOKUP($E99,'INFO_Matières recyclables'!$I$6:$M$14,2,0))</f>
        <v>0</v>
      </c>
      <c r="U99" s="67">
        <f>$I99+$J99+$K99+$M99+$N99+$O99+$P99+$Q99+$R99+IF(ISBLANK($E99),0,$F99*(1-VLOOKUP($E99,'INFO_Matières recyclables'!$I$6:$M$14,2,0)))</f>
        <v>0</v>
      </c>
      <c r="V99" s="67">
        <f>$G99+$H99+$K99+IF(ISBLANK($E99),0,$F99*VLOOKUP($E99,'INFO_Matières recyclables'!$I$6:$M$14,3,0))</f>
        <v>0</v>
      </c>
      <c r="W99" s="67">
        <f>$I99+$J99+$L99+$M99+$N99+$O99+$P99+$Q99+$R99+IF(ISBLANK($E99),0,$F99*(1-VLOOKUP($E99,'INFO_Matières recyclables'!$I$6:$M$14,3,0)))</f>
        <v>0</v>
      </c>
      <c r="X99" s="67">
        <f>$G99+$H99+$I99+IF(ISBLANK($E99),0,$F99*VLOOKUP($E99,'INFO_Matières recyclables'!$I$6:$M$14,4,0))</f>
        <v>0</v>
      </c>
      <c r="Y99" s="67">
        <f>$J99+$K99+$L99+$M99+$N99+$O99+$P99+$Q99+$R99+IF(ISBLANK($E99),0,$F99*(1-VLOOKUP($E99,'INFO_Matières recyclables'!$I$6:$M$14,4,0)))</f>
        <v>0</v>
      </c>
      <c r="Z99" s="67">
        <f>$G99+$H99+$I99+$J99+IF(ISBLANK($E99),0,$F99*VLOOKUP($E99,'INFO_Matières recyclables'!$I$6:$M$14,5,0))</f>
        <v>0</v>
      </c>
      <c r="AA99" s="67">
        <f>$K99+$L99+$M99+$N99+$O99+$P99+$Q99+$R99+IF(ISBLANK($E99),0,$F99*(1-VLOOKUP($E99,'INFO_Matières recyclables'!$I$6:$M$14,5,0)))</f>
        <v>0</v>
      </c>
    </row>
    <row r="100" spans="2:27" x14ac:dyDescent="0.35">
      <c r="B100" s="5"/>
      <c r="C100" s="5"/>
      <c r="D100" s="26"/>
      <c r="E100" s="56"/>
      <c r="F100" s="58"/>
      <c r="G100" s="54"/>
      <c r="H100" s="54"/>
      <c r="I100" s="54"/>
      <c r="J100" s="54"/>
      <c r="K100" s="54"/>
      <c r="L100" s="54"/>
      <c r="M100" s="54"/>
      <c r="N100" s="54"/>
      <c r="O100" s="54"/>
      <c r="P100" s="61"/>
      <c r="Q100" s="75"/>
      <c r="R100" s="66"/>
      <c r="S100" s="65"/>
      <c r="T100" s="67">
        <f>$G100+$H100+$L100+IF(ISBLANK($E100),0,$F100*VLOOKUP($E100,'INFO_Matières recyclables'!$I$6:$M$14,2,0))</f>
        <v>0</v>
      </c>
      <c r="U100" s="67">
        <f>$I100+$J100+$K100+$M100+$N100+$O100+$P100+$Q100+$R100+IF(ISBLANK($E100),0,$F100*(1-VLOOKUP($E100,'INFO_Matières recyclables'!$I$6:$M$14,2,0)))</f>
        <v>0</v>
      </c>
      <c r="V100" s="67">
        <f>$G100+$H100+$K100+IF(ISBLANK($E100),0,$F100*VLOOKUP($E100,'INFO_Matières recyclables'!$I$6:$M$14,3,0))</f>
        <v>0</v>
      </c>
      <c r="W100" s="67">
        <f>$I100+$J100+$L100+$M100+$N100+$O100+$P100+$Q100+$R100+IF(ISBLANK($E100),0,$F100*(1-VLOOKUP($E100,'INFO_Matières recyclables'!$I$6:$M$14,3,0)))</f>
        <v>0</v>
      </c>
      <c r="X100" s="67">
        <f>$G100+$H100+$I100+IF(ISBLANK($E100),0,$F100*VLOOKUP($E100,'INFO_Matières recyclables'!$I$6:$M$14,4,0))</f>
        <v>0</v>
      </c>
      <c r="Y100" s="67">
        <f>$J100+$K100+$L100+$M100+$N100+$O100+$P100+$Q100+$R100+IF(ISBLANK($E100),0,$F100*(1-VLOOKUP($E100,'INFO_Matières recyclables'!$I$6:$M$14,4,0)))</f>
        <v>0</v>
      </c>
      <c r="Z100" s="67">
        <f>$G100+$H100+$I100+$J100+IF(ISBLANK($E100),0,$F100*VLOOKUP($E100,'INFO_Matières recyclables'!$I$6:$M$14,5,0))</f>
        <v>0</v>
      </c>
      <c r="AA100" s="67">
        <f>$K100+$L100+$M100+$N100+$O100+$P100+$Q100+$R100+IF(ISBLANK($E100),0,$F100*(1-VLOOKUP($E100,'INFO_Matières recyclables'!$I$6:$M$14,5,0)))</f>
        <v>0</v>
      </c>
    </row>
    <row r="101" spans="2:27" x14ac:dyDescent="0.35">
      <c r="B101" s="5"/>
      <c r="C101" s="5"/>
      <c r="D101" s="26"/>
      <c r="E101" s="56"/>
      <c r="F101" s="58"/>
      <c r="G101" s="54"/>
      <c r="H101" s="54"/>
      <c r="I101" s="54"/>
      <c r="J101" s="54"/>
      <c r="K101" s="54"/>
      <c r="L101" s="54"/>
      <c r="M101" s="54"/>
      <c r="N101" s="54"/>
      <c r="O101" s="54"/>
      <c r="P101" s="61"/>
      <c r="Q101" s="75"/>
      <c r="R101" s="66"/>
      <c r="S101" s="65"/>
      <c r="T101" s="67">
        <f>$G101+$H101+$L101+IF(ISBLANK($E101),0,$F101*VLOOKUP($E101,'INFO_Matières recyclables'!$I$6:$M$14,2,0))</f>
        <v>0</v>
      </c>
      <c r="U101" s="67">
        <f>$I101+$J101+$K101+$M101+$N101+$O101+$P101+$Q101+$R101+IF(ISBLANK($E101),0,$F101*(1-VLOOKUP($E101,'INFO_Matières recyclables'!$I$6:$M$14,2,0)))</f>
        <v>0</v>
      </c>
      <c r="V101" s="67">
        <f>$G101+$H101+$K101+IF(ISBLANK($E101),0,$F101*VLOOKUP($E101,'INFO_Matières recyclables'!$I$6:$M$14,3,0))</f>
        <v>0</v>
      </c>
      <c r="W101" s="67">
        <f>$I101+$J101+$L101+$M101+$N101+$O101+$P101+$Q101+$R101+IF(ISBLANK($E101),0,$F101*(1-VLOOKUP($E101,'INFO_Matières recyclables'!$I$6:$M$14,3,0)))</f>
        <v>0</v>
      </c>
      <c r="X101" s="67">
        <f>$G101+$H101+$I101+IF(ISBLANK($E101),0,$F101*VLOOKUP($E101,'INFO_Matières recyclables'!$I$6:$M$14,4,0))</f>
        <v>0</v>
      </c>
      <c r="Y101" s="67">
        <f>$J101+$K101+$L101+$M101+$N101+$O101+$P101+$Q101+$R101+IF(ISBLANK($E101),0,$F101*(1-VLOOKUP($E101,'INFO_Matières recyclables'!$I$6:$M$14,4,0)))</f>
        <v>0</v>
      </c>
      <c r="Z101" s="67">
        <f>$G101+$H101+$I101+$J101+IF(ISBLANK($E101),0,$F101*VLOOKUP($E101,'INFO_Matières recyclables'!$I$6:$M$14,5,0))</f>
        <v>0</v>
      </c>
      <c r="AA101" s="67">
        <f>$K101+$L101+$M101+$N101+$O101+$P101+$Q101+$R101+IF(ISBLANK($E101),0,$F101*(1-VLOOKUP($E101,'INFO_Matières recyclables'!$I$6:$M$14,5,0)))</f>
        <v>0</v>
      </c>
    </row>
    <row r="102" spans="2:27" x14ac:dyDescent="0.35">
      <c r="B102" s="5"/>
      <c r="C102" s="5"/>
      <c r="D102" s="26"/>
      <c r="E102" s="56"/>
      <c r="F102" s="58"/>
      <c r="G102" s="54"/>
      <c r="H102" s="54"/>
      <c r="I102" s="54"/>
      <c r="J102" s="54"/>
      <c r="K102" s="54"/>
      <c r="L102" s="54"/>
      <c r="M102" s="54"/>
      <c r="N102" s="54"/>
      <c r="O102" s="54"/>
      <c r="P102" s="61"/>
      <c r="Q102" s="75"/>
      <c r="R102" s="66"/>
      <c r="S102" s="65"/>
      <c r="T102" s="67">
        <f>$G102+$H102+$L102+IF(ISBLANK($E102),0,$F102*VLOOKUP($E102,'INFO_Matières recyclables'!$I$6:$M$14,2,0))</f>
        <v>0</v>
      </c>
      <c r="U102" s="67">
        <f>$I102+$J102+$K102+$M102+$N102+$O102+$P102+$Q102+$R102+IF(ISBLANK($E102),0,$F102*(1-VLOOKUP($E102,'INFO_Matières recyclables'!$I$6:$M$14,2,0)))</f>
        <v>0</v>
      </c>
      <c r="V102" s="67">
        <f>$G102+$H102+$K102+IF(ISBLANK($E102),0,$F102*VLOOKUP($E102,'INFO_Matières recyclables'!$I$6:$M$14,3,0))</f>
        <v>0</v>
      </c>
      <c r="W102" s="67">
        <f>$I102+$J102+$L102+$M102+$N102+$O102+$P102+$Q102+$R102+IF(ISBLANK($E102),0,$F102*(1-VLOOKUP($E102,'INFO_Matières recyclables'!$I$6:$M$14,3,0)))</f>
        <v>0</v>
      </c>
      <c r="X102" s="67">
        <f>$G102+$H102+$I102+IF(ISBLANK($E102),0,$F102*VLOOKUP($E102,'INFO_Matières recyclables'!$I$6:$M$14,4,0))</f>
        <v>0</v>
      </c>
      <c r="Y102" s="67">
        <f>$J102+$K102+$L102+$M102+$N102+$O102+$P102+$Q102+$R102+IF(ISBLANK($E102),0,$F102*(1-VLOOKUP($E102,'INFO_Matières recyclables'!$I$6:$M$14,4,0)))</f>
        <v>0</v>
      </c>
      <c r="Z102" s="67">
        <f>$G102+$H102+$I102+$J102+IF(ISBLANK($E102),0,$F102*VLOOKUP($E102,'INFO_Matières recyclables'!$I$6:$M$14,5,0))</f>
        <v>0</v>
      </c>
      <c r="AA102" s="67">
        <f>$K102+$L102+$M102+$N102+$O102+$P102+$Q102+$R102+IF(ISBLANK($E102),0,$F102*(1-VLOOKUP($E102,'INFO_Matières recyclables'!$I$6:$M$14,5,0)))</f>
        <v>0</v>
      </c>
    </row>
    <row r="103" spans="2:27" x14ac:dyDescent="0.35">
      <c r="B103" s="5"/>
      <c r="C103" s="5"/>
      <c r="D103" s="26"/>
      <c r="E103" s="56"/>
      <c r="F103" s="58"/>
      <c r="G103" s="54"/>
      <c r="H103" s="54"/>
      <c r="I103" s="54"/>
      <c r="J103" s="54"/>
      <c r="K103" s="54"/>
      <c r="L103" s="54"/>
      <c r="M103" s="54"/>
      <c r="N103" s="54"/>
      <c r="O103" s="54"/>
      <c r="P103" s="61"/>
      <c r="Q103" s="75"/>
      <c r="R103" s="66"/>
      <c r="S103" s="65"/>
      <c r="T103" s="67">
        <f>$G103+$H103+$L103+IF(ISBLANK($E103),0,$F103*VLOOKUP($E103,'INFO_Matières recyclables'!$I$6:$M$14,2,0))</f>
        <v>0</v>
      </c>
      <c r="U103" s="67">
        <f>$I103+$J103+$K103+$M103+$N103+$O103+$P103+$Q103+$R103+IF(ISBLANK($E103),0,$F103*(1-VLOOKUP($E103,'INFO_Matières recyclables'!$I$6:$M$14,2,0)))</f>
        <v>0</v>
      </c>
      <c r="V103" s="67">
        <f>$G103+$H103+$K103+IF(ISBLANK($E103),0,$F103*VLOOKUP($E103,'INFO_Matières recyclables'!$I$6:$M$14,3,0))</f>
        <v>0</v>
      </c>
      <c r="W103" s="67">
        <f>$I103+$J103+$L103+$M103+$N103+$O103+$P103+$Q103+$R103+IF(ISBLANK($E103),0,$F103*(1-VLOOKUP($E103,'INFO_Matières recyclables'!$I$6:$M$14,3,0)))</f>
        <v>0</v>
      </c>
      <c r="X103" s="67">
        <f>$G103+$H103+$I103+IF(ISBLANK($E103),0,$F103*VLOOKUP($E103,'INFO_Matières recyclables'!$I$6:$M$14,4,0))</f>
        <v>0</v>
      </c>
      <c r="Y103" s="67">
        <f>$J103+$K103+$L103+$M103+$N103+$O103+$P103+$Q103+$R103+IF(ISBLANK($E103),0,$F103*(1-VLOOKUP($E103,'INFO_Matières recyclables'!$I$6:$M$14,4,0)))</f>
        <v>0</v>
      </c>
      <c r="Z103" s="67">
        <f>$G103+$H103+$I103+$J103+IF(ISBLANK($E103),0,$F103*VLOOKUP($E103,'INFO_Matières recyclables'!$I$6:$M$14,5,0))</f>
        <v>0</v>
      </c>
      <c r="AA103" s="67">
        <f>$K103+$L103+$M103+$N103+$O103+$P103+$Q103+$R103+IF(ISBLANK($E103),0,$F103*(1-VLOOKUP($E103,'INFO_Matières recyclables'!$I$6:$M$14,5,0)))</f>
        <v>0</v>
      </c>
    </row>
    <row r="104" spans="2:27" x14ac:dyDescent="0.35">
      <c r="B104" s="5"/>
      <c r="C104" s="5"/>
      <c r="D104" s="26"/>
      <c r="E104" s="56"/>
      <c r="F104" s="58"/>
      <c r="G104" s="54"/>
      <c r="H104" s="54"/>
      <c r="I104" s="54"/>
      <c r="J104" s="54"/>
      <c r="K104" s="54"/>
      <c r="L104" s="54"/>
      <c r="M104" s="54"/>
      <c r="N104" s="54"/>
      <c r="O104" s="54"/>
      <c r="P104" s="61"/>
      <c r="Q104" s="75"/>
      <c r="R104" s="66"/>
      <c r="S104" s="65"/>
      <c r="T104" s="67">
        <f>$G104+$H104+$L104+IF(ISBLANK($E104),0,$F104*VLOOKUP($E104,'INFO_Matières recyclables'!$I$6:$M$14,2,0))</f>
        <v>0</v>
      </c>
      <c r="U104" s="67">
        <f>$I104+$J104+$K104+$M104+$N104+$O104+$P104+$Q104+$R104+IF(ISBLANK($E104),0,$F104*(1-VLOOKUP($E104,'INFO_Matières recyclables'!$I$6:$M$14,2,0)))</f>
        <v>0</v>
      </c>
      <c r="V104" s="67">
        <f>$G104+$H104+$K104+IF(ISBLANK($E104),0,$F104*VLOOKUP($E104,'INFO_Matières recyclables'!$I$6:$M$14,3,0))</f>
        <v>0</v>
      </c>
      <c r="W104" s="67">
        <f>$I104+$J104+$L104+$M104+$N104+$O104+$P104+$Q104+$R104+IF(ISBLANK($E104),0,$F104*(1-VLOOKUP($E104,'INFO_Matières recyclables'!$I$6:$M$14,3,0)))</f>
        <v>0</v>
      </c>
      <c r="X104" s="67">
        <f>$G104+$H104+$I104+IF(ISBLANK($E104),0,$F104*VLOOKUP($E104,'INFO_Matières recyclables'!$I$6:$M$14,4,0))</f>
        <v>0</v>
      </c>
      <c r="Y104" s="67">
        <f>$J104+$K104+$L104+$M104+$N104+$O104+$P104+$Q104+$R104+IF(ISBLANK($E104),0,$F104*(1-VLOOKUP($E104,'INFO_Matières recyclables'!$I$6:$M$14,4,0)))</f>
        <v>0</v>
      </c>
      <c r="Z104" s="67">
        <f>$G104+$H104+$I104+$J104+IF(ISBLANK($E104),0,$F104*VLOOKUP($E104,'INFO_Matières recyclables'!$I$6:$M$14,5,0))</f>
        <v>0</v>
      </c>
      <c r="AA104" s="67">
        <f>$K104+$L104+$M104+$N104+$O104+$P104+$Q104+$R104+IF(ISBLANK($E104),0,$F104*(1-VLOOKUP($E104,'INFO_Matières recyclables'!$I$6:$M$14,5,0)))</f>
        <v>0</v>
      </c>
    </row>
    <row r="105" spans="2:27" x14ac:dyDescent="0.35">
      <c r="B105" s="5"/>
      <c r="C105" s="5"/>
      <c r="D105" s="26"/>
      <c r="E105" s="56"/>
      <c r="F105" s="58"/>
      <c r="G105" s="54"/>
      <c r="H105" s="54"/>
      <c r="I105" s="54"/>
      <c r="J105" s="54"/>
      <c r="K105" s="54"/>
      <c r="L105" s="54"/>
      <c r="M105" s="54"/>
      <c r="N105" s="54"/>
      <c r="O105" s="54"/>
      <c r="P105" s="61"/>
      <c r="Q105" s="75"/>
      <c r="R105" s="66"/>
      <c r="S105" s="65"/>
      <c r="T105" s="67">
        <f>$G105+$H105+$L105+IF(ISBLANK($E105),0,$F105*VLOOKUP($E105,'INFO_Matières recyclables'!$I$6:$M$14,2,0))</f>
        <v>0</v>
      </c>
      <c r="U105" s="67">
        <f>$I105+$J105+$K105+$M105+$N105+$O105+$P105+$Q105+$R105+IF(ISBLANK($E105),0,$F105*(1-VLOOKUP($E105,'INFO_Matières recyclables'!$I$6:$M$14,2,0)))</f>
        <v>0</v>
      </c>
      <c r="V105" s="67">
        <f>$G105+$H105+$K105+IF(ISBLANK($E105),0,$F105*VLOOKUP($E105,'INFO_Matières recyclables'!$I$6:$M$14,3,0))</f>
        <v>0</v>
      </c>
      <c r="W105" s="67">
        <f>$I105+$J105+$L105+$M105+$N105+$O105+$P105+$Q105+$R105+IF(ISBLANK($E105),0,$F105*(1-VLOOKUP($E105,'INFO_Matières recyclables'!$I$6:$M$14,3,0)))</f>
        <v>0</v>
      </c>
      <c r="X105" s="67">
        <f>$G105+$H105+$I105+IF(ISBLANK($E105),0,$F105*VLOOKUP($E105,'INFO_Matières recyclables'!$I$6:$M$14,4,0))</f>
        <v>0</v>
      </c>
      <c r="Y105" s="67">
        <f>$J105+$K105+$L105+$M105+$N105+$O105+$P105+$Q105+$R105+IF(ISBLANK($E105),0,$F105*(1-VLOOKUP($E105,'INFO_Matières recyclables'!$I$6:$M$14,4,0)))</f>
        <v>0</v>
      </c>
      <c r="Z105" s="67">
        <f>$G105+$H105+$I105+$J105+IF(ISBLANK($E105),0,$F105*VLOOKUP($E105,'INFO_Matières recyclables'!$I$6:$M$14,5,0))</f>
        <v>0</v>
      </c>
      <c r="AA105" s="67">
        <f>$K105+$L105+$M105+$N105+$O105+$P105+$Q105+$R105+IF(ISBLANK($E105),0,$F105*(1-VLOOKUP($E105,'INFO_Matières recyclables'!$I$6:$M$14,5,0)))</f>
        <v>0</v>
      </c>
    </row>
    <row r="106" spans="2:27" x14ac:dyDescent="0.35">
      <c r="B106" s="5"/>
      <c r="C106" s="5"/>
      <c r="D106" s="26"/>
      <c r="E106" s="56"/>
      <c r="F106" s="58"/>
      <c r="G106" s="54"/>
      <c r="H106" s="54"/>
      <c r="I106" s="54"/>
      <c r="J106" s="54"/>
      <c r="K106" s="54"/>
      <c r="L106" s="54"/>
      <c r="M106" s="54"/>
      <c r="N106" s="54"/>
      <c r="O106" s="54"/>
      <c r="P106" s="61"/>
      <c r="Q106" s="75"/>
      <c r="R106" s="66"/>
      <c r="S106" s="65"/>
      <c r="T106" s="67">
        <f>$G106+$H106+$L106+IF(ISBLANK($E106),0,$F106*VLOOKUP($E106,'INFO_Matières recyclables'!$I$6:$M$14,2,0))</f>
        <v>0</v>
      </c>
      <c r="U106" s="67">
        <f>$I106+$J106+$K106+$M106+$N106+$O106+$P106+$Q106+$R106+IF(ISBLANK($E106),0,$F106*(1-VLOOKUP($E106,'INFO_Matières recyclables'!$I$6:$M$14,2,0)))</f>
        <v>0</v>
      </c>
      <c r="V106" s="67">
        <f>$G106+$H106+$K106+IF(ISBLANK($E106),0,$F106*VLOOKUP($E106,'INFO_Matières recyclables'!$I$6:$M$14,3,0))</f>
        <v>0</v>
      </c>
      <c r="W106" s="67">
        <f>$I106+$J106+$L106+$M106+$N106+$O106+$P106+$Q106+$R106+IF(ISBLANK($E106),0,$F106*(1-VLOOKUP($E106,'INFO_Matières recyclables'!$I$6:$M$14,3,0)))</f>
        <v>0</v>
      </c>
      <c r="X106" s="67">
        <f>$G106+$H106+$I106+IF(ISBLANK($E106),0,$F106*VLOOKUP($E106,'INFO_Matières recyclables'!$I$6:$M$14,4,0))</f>
        <v>0</v>
      </c>
      <c r="Y106" s="67">
        <f>$J106+$K106+$L106+$M106+$N106+$O106+$P106+$Q106+$R106+IF(ISBLANK($E106),0,$F106*(1-VLOOKUP($E106,'INFO_Matières recyclables'!$I$6:$M$14,4,0)))</f>
        <v>0</v>
      </c>
      <c r="Z106" s="67">
        <f>$G106+$H106+$I106+$J106+IF(ISBLANK($E106),0,$F106*VLOOKUP($E106,'INFO_Matières recyclables'!$I$6:$M$14,5,0))</f>
        <v>0</v>
      </c>
      <c r="AA106" s="67">
        <f>$K106+$L106+$M106+$N106+$O106+$P106+$Q106+$R106+IF(ISBLANK($E106),0,$F106*(1-VLOOKUP($E106,'INFO_Matières recyclables'!$I$6:$M$14,5,0)))</f>
        <v>0</v>
      </c>
    </row>
    <row r="107" spans="2:27" x14ac:dyDescent="0.35">
      <c r="B107" s="5"/>
      <c r="C107" s="5"/>
      <c r="D107" s="26"/>
      <c r="E107" s="56"/>
      <c r="F107" s="58"/>
      <c r="G107" s="54"/>
      <c r="H107" s="54"/>
      <c r="I107" s="54"/>
      <c r="J107" s="54"/>
      <c r="K107" s="54"/>
      <c r="L107" s="54"/>
      <c r="M107" s="54"/>
      <c r="N107" s="54"/>
      <c r="O107" s="54"/>
      <c r="P107" s="61"/>
      <c r="Q107" s="75"/>
      <c r="R107" s="66"/>
      <c r="S107" s="65"/>
      <c r="T107" s="67">
        <f>$G107+$H107+$L107+IF(ISBLANK($E107),0,$F107*VLOOKUP($E107,'INFO_Matières recyclables'!$I$6:$M$14,2,0))</f>
        <v>0</v>
      </c>
      <c r="U107" s="67">
        <f>$I107+$J107+$K107+$M107+$N107+$O107+$P107+$Q107+$R107+IF(ISBLANK($E107),0,$F107*(1-VLOOKUP($E107,'INFO_Matières recyclables'!$I$6:$M$14,2,0)))</f>
        <v>0</v>
      </c>
      <c r="V107" s="67">
        <f>$G107+$H107+$K107+IF(ISBLANK($E107),0,$F107*VLOOKUP($E107,'INFO_Matières recyclables'!$I$6:$M$14,3,0))</f>
        <v>0</v>
      </c>
      <c r="W107" s="67">
        <f>$I107+$J107+$L107+$M107+$N107+$O107+$P107+$Q107+$R107+IF(ISBLANK($E107),0,$F107*(1-VLOOKUP($E107,'INFO_Matières recyclables'!$I$6:$M$14,3,0)))</f>
        <v>0</v>
      </c>
      <c r="X107" s="67">
        <f>$G107+$H107+$I107+IF(ISBLANK($E107),0,$F107*VLOOKUP($E107,'INFO_Matières recyclables'!$I$6:$M$14,4,0))</f>
        <v>0</v>
      </c>
      <c r="Y107" s="67">
        <f>$J107+$K107+$L107+$M107+$N107+$O107+$P107+$Q107+$R107+IF(ISBLANK($E107),0,$F107*(1-VLOOKUP($E107,'INFO_Matières recyclables'!$I$6:$M$14,4,0)))</f>
        <v>0</v>
      </c>
      <c r="Z107" s="67">
        <f>$G107+$H107+$I107+$J107+IF(ISBLANK($E107),0,$F107*VLOOKUP($E107,'INFO_Matières recyclables'!$I$6:$M$14,5,0))</f>
        <v>0</v>
      </c>
      <c r="AA107" s="67">
        <f>$K107+$L107+$M107+$N107+$O107+$P107+$Q107+$R107+IF(ISBLANK($E107),0,$F107*(1-VLOOKUP($E107,'INFO_Matières recyclables'!$I$6:$M$14,5,0)))</f>
        <v>0</v>
      </c>
    </row>
    <row r="108" spans="2:27" x14ac:dyDescent="0.35">
      <c r="B108" s="5"/>
      <c r="C108" s="5"/>
      <c r="D108" s="26"/>
      <c r="E108" s="56"/>
      <c r="F108" s="58"/>
      <c r="G108" s="54"/>
      <c r="H108" s="54"/>
      <c r="I108" s="54"/>
      <c r="J108" s="54"/>
      <c r="K108" s="54"/>
      <c r="L108" s="54"/>
      <c r="M108" s="54"/>
      <c r="N108" s="54"/>
      <c r="O108" s="54"/>
      <c r="P108" s="61"/>
      <c r="Q108" s="75"/>
      <c r="R108" s="66"/>
      <c r="S108" s="65"/>
      <c r="T108" s="67">
        <f>$G108+$H108+$L108+IF(ISBLANK($E108),0,$F108*VLOOKUP($E108,'INFO_Matières recyclables'!$I$6:$M$14,2,0))</f>
        <v>0</v>
      </c>
      <c r="U108" s="67">
        <f>$I108+$J108+$K108+$M108+$N108+$O108+$P108+$Q108+$R108+IF(ISBLANK($E108),0,$F108*(1-VLOOKUP($E108,'INFO_Matières recyclables'!$I$6:$M$14,2,0)))</f>
        <v>0</v>
      </c>
      <c r="V108" s="67">
        <f>$G108+$H108+$K108+IF(ISBLANK($E108),0,$F108*VLOOKUP($E108,'INFO_Matières recyclables'!$I$6:$M$14,3,0))</f>
        <v>0</v>
      </c>
      <c r="W108" s="67">
        <f>$I108+$J108+$L108+$M108+$N108+$O108+$P108+$Q108+$R108+IF(ISBLANK($E108),0,$F108*(1-VLOOKUP($E108,'INFO_Matières recyclables'!$I$6:$M$14,3,0)))</f>
        <v>0</v>
      </c>
      <c r="X108" s="67">
        <f>$G108+$H108+$I108+IF(ISBLANK($E108),0,$F108*VLOOKUP($E108,'INFO_Matières recyclables'!$I$6:$M$14,4,0))</f>
        <v>0</v>
      </c>
      <c r="Y108" s="67">
        <f>$J108+$K108+$L108+$M108+$N108+$O108+$P108+$Q108+$R108+IF(ISBLANK($E108),0,$F108*(1-VLOOKUP($E108,'INFO_Matières recyclables'!$I$6:$M$14,4,0)))</f>
        <v>0</v>
      </c>
      <c r="Z108" s="67">
        <f>$G108+$H108+$I108+$J108+IF(ISBLANK($E108),0,$F108*VLOOKUP($E108,'INFO_Matières recyclables'!$I$6:$M$14,5,0))</f>
        <v>0</v>
      </c>
      <c r="AA108" s="67">
        <f>$K108+$L108+$M108+$N108+$O108+$P108+$Q108+$R108+IF(ISBLANK($E108),0,$F108*(1-VLOOKUP($E108,'INFO_Matières recyclables'!$I$6:$M$14,5,0)))</f>
        <v>0</v>
      </c>
    </row>
    <row r="109" spans="2:27" x14ac:dyDescent="0.35">
      <c r="B109" s="5"/>
      <c r="C109" s="5"/>
      <c r="D109" s="26"/>
      <c r="E109" s="56"/>
      <c r="F109" s="58"/>
      <c r="G109" s="54"/>
      <c r="H109" s="54"/>
      <c r="I109" s="54"/>
      <c r="J109" s="54"/>
      <c r="K109" s="54"/>
      <c r="L109" s="54"/>
      <c r="M109" s="54"/>
      <c r="N109" s="54"/>
      <c r="O109" s="54"/>
      <c r="P109" s="61"/>
      <c r="Q109" s="75"/>
      <c r="R109" s="66"/>
      <c r="S109" s="65"/>
      <c r="T109" s="67">
        <f>$G109+$H109+$L109+IF(ISBLANK($E109),0,$F109*VLOOKUP($E109,'INFO_Matières recyclables'!$I$6:$M$14,2,0))</f>
        <v>0</v>
      </c>
      <c r="U109" s="67">
        <f>$I109+$J109+$K109+$M109+$N109+$O109+$P109+$Q109+$R109+IF(ISBLANK($E109),0,$F109*(1-VLOOKUP($E109,'INFO_Matières recyclables'!$I$6:$M$14,2,0)))</f>
        <v>0</v>
      </c>
      <c r="V109" s="67">
        <f>$G109+$H109+$K109+IF(ISBLANK($E109),0,$F109*VLOOKUP($E109,'INFO_Matières recyclables'!$I$6:$M$14,3,0))</f>
        <v>0</v>
      </c>
      <c r="W109" s="67">
        <f>$I109+$J109+$L109+$M109+$N109+$O109+$P109+$Q109+$R109+IF(ISBLANK($E109),0,$F109*(1-VLOOKUP($E109,'INFO_Matières recyclables'!$I$6:$M$14,3,0)))</f>
        <v>0</v>
      </c>
      <c r="X109" s="67">
        <f>$G109+$H109+$I109+IF(ISBLANK($E109),0,$F109*VLOOKUP($E109,'INFO_Matières recyclables'!$I$6:$M$14,4,0))</f>
        <v>0</v>
      </c>
      <c r="Y109" s="67">
        <f>$J109+$K109+$L109+$M109+$N109+$O109+$P109+$Q109+$R109+IF(ISBLANK($E109),0,$F109*(1-VLOOKUP($E109,'INFO_Matières recyclables'!$I$6:$M$14,4,0)))</f>
        <v>0</v>
      </c>
      <c r="Z109" s="67">
        <f>$G109+$H109+$I109+$J109+IF(ISBLANK($E109),0,$F109*VLOOKUP($E109,'INFO_Matières recyclables'!$I$6:$M$14,5,0))</f>
        <v>0</v>
      </c>
      <c r="AA109" s="67">
        <f>$K109+$L109+$M109+$N109+$O109+$P109+$Q109+$R109+IF(ISBLANK($E109),0,$F109*(1-VLOOKUP($E109,'INFO_Matières recyclables'!$I$6:$M$14,5,0)))</f>
        <v>0</v>
      </c>
    </row>
    <row r="110" spans="2:27" x14ac:dyDescent="0.35">
      <c r="B110" s="5"/>
      <c r="C110" s="5"/>
      <c r="D110" s="26"/>
      <c r="E110" s="56"/>
      <c r="F110" s="58"/>
      <c r="G110" s="54"/>
      <c r="H110" s="54"/>
      <c r="I110" s="54"/>
      <c r="J110" s="54"/>
      <c r="K110" s="54"/>
      <c r="L110" s="54"/>
      <c r="M110" s="54"/>
      <c r="N110" s="54"/>
      <c r="O110" s="54"/>
      <c r="P110" s="61"/>
      <c r="Q110" s="75"/>
      <c r="R110" s="66"/>
      <c r="S110" s="65"/>
      <c r="T110" s="67">
        <f>$G110+$H110+$L110+IF(ISBLANK($E110),0,$F110*VLOOKUP($E110,'INFO_Matières recyclables'!$I$6:$M$14,2,0))</f>
        <v>0</v>
      </c>
      <c r="U110" s="67">
        <f>$I110+$J110+$K110+$M110+$N110+$O110+$P110+$Q110+$R110+IF(ISBLANK($E110),0,$F110*(1-VLOOKUP($E110,'INFO_Matières recyclables'!$I$6:$M$14,2,0)))</f>
        <v>0</v>
      </c>
      <c r="V110" s="67">
        <f>$G110+$H110+$K110+IF(ISBLANK($E110),0,$F110*VLOOKUP($E110,'INFO_Matières recyclables'!$I$6:$M$14,3,0))</f>
        <v>0</v>
      </c>
      <c r="W110" s="67">
        <f>$I110+$J110+$L110+$M110+$N110+$O110+$P110+$Q110+$R110+IF(ISBLANK($E110),0,$F110*(1-VLOOKUP($E110,'INFO_Matières recyclables'!$I$6:$M$14,3,0)))</f>
        <v>0</v>
      </c>
      <c r="X110" s="67">
        <f>$G110+$H110+$I110+IF(ISBLANK($E110),0,$F110*VLOOKUP($E110,'INFO_Matières recyclables'!$I$6:$M$14,4,0))</f>
        <v>0</v>
      </c>
      <c r="Y110" s="67">
        <f>$J110+$K110+$L110+$M110+$N110+$O110+$P110+$Q110+$R110+IF(ISBLANK($E110),0,$F110*(1-VLOOKUP($E110,'INFO_Matières recyclables'!$I$6:$M$14,4,0)))</f>
        <v>0</v>
      </c>
      <c r="Z110" s="67">
        <f>$G110+$H110+$I110+$J110+IF(ISBLANK($E110),0,$F110*VLOOKUP($E110,'INFO_Matières recyclables'!$I$6:$M$14,5,0))</f>
        <v>0</v>
      </c>
      <c r="AA110" s="67">
        <f>$K110+$L110+$M110+$N110+$O110+$P110+$Q110+$R110+IF(ISBLANK($E110),0,$F110*(1-VLOOKUP($E110,'INFO_Matières recyclables'!$I$6:$M$14,5,0)))</f>
        <v>0</v>
      </c>
    </row>
    <row r="111" spans="2:27" x14ac:dyDescent="0.35">
      <c r="B111" s="5"/>
      <c r="C111" s="5"/>
      <c r="D111" s="26"/>
      <c r="E111" s="56"/>
      <c r="F111" s="58"/>
      <c r="G111" s="54"/>
      <c r="H111" s="54"/>
      <c r="I111" s="54"/>
      <c r="J111" s="54"/>
      <c r="K111" s="54"/>
      <c r="L111" s="54"/>
      <c r="M111" s="54"/>
      <c r="N111" s="54"/>
      <c r="O111" s="54"/>
      <c r="P111" s="61"/>
      <c r="Q111" s="75"/>
      <c r="R111" s="66"/>
      <c r="S111" s="65"/>
      <c r="T111" s="67">
        <f>$G111+$H111+$L111+IF(ISBLANK($E111),0,$F111*VLOOKUP($E111,'INFO_Matières recyclables'!$I$6:$M$14,2,0))</f>
        <v>0</v>
      </c>
      <c r="U111" s="67">
        <f>$I111+$J111+$K111+$M111+$N111+$O111+$P111+$Q111+$R111+IF(ISBLANK($E111),0,$F111*(1-VLOOKUP($E111,'INFO_Matières recyclables'!$I$6:$M$14,2,0)))</f>
        <v>0</v>
      </c>
      <c r="V111" s="67">
        <f>$G111+$H111+$K111+IF(ISBLANK($E111),0,$F111*VLOOKUP($E111,'INFO_Matières recyclables'!$I$6:$M$14,3,0))</f>
        <v>0</v>
      </c>
      <c r="W111" s="67">
        <f>$I111+$J111+$L111+$M111+$N111+$O111+$P111+$Q111+$R111+IF(ISBLANK($E111),0,$F111*(1-VLOOKUP($E111,'INFO_Matières recyclables'!$I$6:$M$14,3,0)))</f>
        <v>0</v>
      </c>
      <c r="X111" s="67">
        <f>$G111+$H111+$I111+IF(ISBLANK($E111),0,$F111*VLOOKUP($E111,'INFO_Matières recyclables'!$I$6:$M$14,4,0))</f>
        <v>0</v>
      </c>
      <c r="Y111" s="67">
        <f>$J111+$K111+$L111+$M111+$N111+$O111+$P111+$Q111+$R111+IF(ISBLANK($E111),0,$F111*(1-VLOOKUP($E111,'INFO_Matières recyclables'!$I$6:$M$14,4,0)))</f>
        <v>0</v>
      </c>
      <c r="Z111" s="67">
        <f>$G111+$H111+$I111+$J111+IF(ISBLANK($E111),0,$F111*VLOOKUP($E111,'INFO_Matières recyclables'!$I$6:$M$14,5,0))</f>
        <v>0</v>
      </c>
      <c r="AA111" s="67">
        <f>$K111+$L111+$M111+$N111+$O111+$P111+$Q111+$R111+IF(ISBLANK($E111),0,$F111*(1-VLOOKUP($E111,'INFO_Matières recyclables'!$I$6:$M$14,5,0)))</f>
        <v>0</v>
      </c>
    </row>
    <row r="112" spans="2:27" x14ac:dyDescent="0.35">
      <c r="B112" s="5"/>
      <c r="C112" s="5"/>
      <c r="D112" s="26"/>
      <c r="E112" s="56"/>
      <c r="F112" s="58"/>
      <c r="G112" s="54"/>
      <c r="H112" s="54"/>
      <c r="I112" s="54"/>
      <c r="J112" s="54"/>
      <c r="K112" s="54"/>
      <c r="L112" s="54"/>
      <c r="M112" s="54"/>
      <c r="N112" s="54"/>
      <c r="O112" s="54"/>
      <c r="P112" s="61"/>
      <c r="Q112" s="75"/>
      <c r="R112" s="66"/>
      <c r="S112" s="65"/>
      <c r="T112" s="67">
        <f>$G112+$H112+$L112+IF(ISBLANK($E112),0,$F112*VLOOKUP($E112,'INFO_Matières recyclables'!$I$6:$M$14,2,0))</f>
        <v>0</v>
      </c>
      <c r="U112" s="67">
        <f>$I112+$J112+$K112+$M112+$N112+$O112+$P112+$Q112+$R112+IF(ISBLANK($E112),0,$F112*(1-VLOOKUP($E112,'INFO_Matières recyclables'!$I$6:$M$14,2,0)))</f>
        <v>0</v>
      </c>
      <c r="V112" s="67">
        <f>$G112+$H112+$K112+IF(ISBLANK($E112),0,$F112*VLOOKUP($E112,'INFO_Matières recyclables'!$I$6:$M$14,3,0))</f>
        <v>0</v>
      </c>
      <c r="W112" s="67">
        <f>$I112+$J112+$L112+$M112+$N112+$O112+$P112+$Q112+$R112+IF(ISBLANK($E112),0,$F112*(1-VLOOKUP($E112,'INFO_Matières recyclables'!$I$6:$M$14,3,0)))</f>
        <v>0</v>
      </c>
      <c r="X112" s="67">
        <f>$G112+$H112+$I112+IF(ISBLANK($E112),0,$F112*VLOOKUP($E112,'INFO_Matières recyclables'!$I$6:$M$14,4,0))</f>
        <v>0</v>
      </c>
      <c r="Y112" s="67">
        <f>$J112+$K112+$L112+$M112+$N112+$O112+$P112+$Q112+$R112+IF(ISBLANK($E112),0,$F112*(1-VLOOKUP($E112,'INFO_Matières recyclables'!$I$6:$M$14,4,0)))</f>
        <v>0</v>
      </c>
      <c r="Z112" s="67">
        <f>$G112+$H112+$I112+$J112+IF(ISBLANK($E112),0,$F112*VLOOKUP($E112,'INFO_Matières recyclables'!$I$6:$M$14,5,0))</f>
        <v>0</v>
      </c>
      <c r="AA112" s="67">
        <f>$K112+$L112+$M112+$N112+$O112+$P112+$Q112+$R112+IF(ISBLANK($E112),0,$F112*(1-VLOOKUP($E112,'INFO_Matières recyclables'!$I$6:$M$14,5,0)))</f>
        <v>0</v>
      </c>
    </row>
    <row r="113" spans="2:27" x14ac:dyDescent="0.35">
      <c r="B113" s="5"/>
      <c r="C113" s="5"/>
      <c r="D113" s="26"/>
      <c r="E113" s="56"/>
      <c r="F113" s="58"/>
      <c r="G113" s="54"/>
      <c r="H113" s="54"/>
      <c r="I113" s="54"/>
      <c r="J113" s="54"/>
      <c r="K113" s="54"/>
      <c r="L113" s="54"/>
      <c r="M113" s="54"/>
      <c r="N113" s="54"/>
      <c r="O113" s="54"/>
      <c r="P113" s="61"/>
      <c r="Q113" s="75"/>
      <c r="R113" s="66"/>
      <c r="S113" s="65"/>
      <c r="T113" s="67">
        <f>$G113+$H113+$L113+IF(ISBLANK($E113),0,$F113*VLOOKUP($E113,'INFO_Matières recyclables'!$I$6:$M$14,2,0))</f>
        <v>0</v>
      </c>
      <c r="U113" s="67">
        <f>$I113+$J113+$K113+$M113+$N113+$O113+$P113+$Q113+$R113+IF(ISBLANK($E113),0,$F113*(1-VLOOKUP($E113,'INFO_Matières recyclables'!$I$6:$M$14,2,0)))</f>
        <v>0</v>
      </c>
      <c r="V113" s="67">
        <f>$G113+$H113+$K113+IF(ISBLANK($E113),0,$F113*VLOOKUP($E113,'INFO_Matières recyclables'!$I$6:$M$14,3,0))</f>
        <v>0</v>
      </c>
      <c r="W113" s="67">
        <f>$I113+$J113+$L113+$M113+$N113+$O113+$P113+$Q113+$R113+IF(ISBLANK($E113),0,$F113*(1-VLOOKUP($E113,'INFO_Matières recyclables'!$I$6:$M$14,3,0)))</f>
        <v>0</v>
      </c>
      <c r="X113" s="67">
        <f>$G113+$H113+$I113+IF(ISBLANK($E113),0,$F113*VLOOKUP($E113,'INFO_Matières recyclables'!$I$6:$M$14,4,0))</f>
        <v>0</v>
      </c>
      <c r="Y113" s="67">
        <f>$J113+$K113+$L113+$M113+$N113+$O113+$P113+$Q113+$R113+IF(ISBLANK($E113),0,$F113*(1-VLOOKUP($E113,'INFO_Matières recyclables'!$I$6:$M$14,4,0)))</f>
        <v>0</v>
      </c>
      <c r="Z113" s="67">
        <f>$G113+$H113+$I113+$J113+IF(ISBLANK($E113),0,$F113*VLOOKUP($E113,'INFO_Matières recyclables'!$I$6:$M$14,5,0))</f>
        <v>0</v>
      </c>
      <c r="AA113" s="67">
        <f>$K113+$L113+$M113+$N113+$O113+$P113+$Q113+$R113+IF(ISBLANK($E113),0,$F113*(1-VLOOKUP($E113,'INFO_Matières recyclables'!$I$6:$M$14,5,0)))</f>
        <v>0</v>
      </c>
    </row>
    <row r="114" spans="2:27" x14ac:dyDescent="0.35">
      <c r="B114" s="5"/>
      <c r="C114" s="5"/>
      <c r="D114" s="26"/>
      <c r="E114" s="56"/>
      <c r="F114" s="58"/>
      <c r="G114" s="54"/>
      <c r="H114" s="54"/>
      <c r="I114" s="54"/>
      <c r="J114" s="54"/>
      <c r="K114" s="54"/>
      <c r="L114" s="54"/>
      <c r="M114" s="54"/>
      <c r="N114" s="54"/>
      <c r="O114" s="54"/>
      <c r="P114" s="61"/>
      <c r="Q114" s="75"/>
      <c r="R114" s="66"/>
      <c r="S114" s="65"/>
      <c r="T114" s="67">
        <f>$G114+$H114+$L114+IF(ISBLANK($E114),0,$F114*VLOOKUP($E114,'INFO_Matières recyclables'!$I$6:$M$14,2,0))</f>
        <v>0</v>
      </c>
      <c r="U114" s="67">
        <f>$I114+$J114+$K114+$M114+$N114+$O114+$P114+$Q114+$R114+IF(ISBLANK($E114),0,$F114*(1-VLOOKUP($E114,'INFO_Matières recyclables'!$I$6:$M$14,2,0)))</f>
        <v>0</v>
      </c>
      <c r="V114" s="67">
        <f>$G114+$H114+$K114+IF(ISBLANK($E114),0,$F114*VLOOKUP($E114,'INFO_Matières recyclables'!$I$6:$M$14,3,0))</f>
        <v>0</v>
      </c>
      <c r="W114" s="67">
        <f>$I114+$J114+$L114+$M114+$N114+$O114+$P114+$Q114+$R114+IF(ISBLANK($E114),0,$F114*(1-VLOOKUP($E114,'INFO_Matières recyclables'!$I$6:$M$14,3,0)))</f>
        <v>0</v>
      </c>
      <c r="X114" s="67">
        <f>$G114+$H114+$I114+IF(ISBLANK($E114),0,$F114*VLOOKUP($E114,'INFO_Matières recyclables'!$I$6:$M$14,4,0))</f>
        <v>0</v>
      </c>
      <c r="Y114" s="67">
        <f>$J114+$K114+$L114+$M114+$N114+$O114+$P114+$Q114+$R114+IF(ISBLANK($E114),0,$F114*(1-VLOOKUP($E114,'INFO_Matières recyclables'!$I$6:$M$14,4,0)))</f>
        <v>0</v>
      </c>
      <c r="Z114" s="67">
        <f>$G114+$H114+$I114+$J114+IF(ISBLANK($E114),0,$F114*VLOOKUP($E114,'INFO_Matières recyclables'!$I$6:$M$14,5,0))</f>
        <v>0</v>
      </c>
      <c r="AA114" s="67">
        <f>$K114+$L114+$M114+$N114+$O114+$P114+$Q114+$R114+IF(ISBLANK($E114),0,$F114*(1-VLOOKUP($E114,'INFO_Matières recyclables'!$I$6:$M$14,5,0)))</f>
        <v>0</v>
      </c>
    </row>
    <row r="115" spans="2:27" x14ac:dyDescent="0.35">
      <c r="B115" s="5"/>
      <c r="C115" s="5"/>
      <c r="D115" s="26"/>
      <c r="E115" s="56"/>
      <c r="F115" s="58"/>
      <c r="G115" s="54"/>
      <c r="H115" s="54"/>
      <c r="I115" s="54"/>
      <c r="J115" s="54"/>
      <c r="K115" s="54"/>
      <c r="L115" s="54"/>
      <c r="M115" s="54"/>
      <c r="N115" s="54"/>
      <c r="O115" s="54"/>
      <c r="P115" s="61"/>
      <c r="Q115" s="75"/>
      <c r="R115" s="66"/>
      <c r="S115" s="65"/>
      <c r="T115" s="67">
        <f>$G115+$H115+$L115+IF(ISBLANK($E115),0,$F115*VLOOKUP($E115,'INFO_Matières recyclables'!$I$6:$M$14,2,0))</f>
        <v>0</v>
      </c>
      <c r="U115" s="67">
        <f>$I115+$J115+$K115+$M115+$N115+$O115+$P115+$Q115+$R115+IF(ISBLANK($E115),0,$F115*(1-VLOOKUP($E115,'INFO_Matières recyclables'!$I$6:$M$14,2,0)))</f>
        <v>0</v>
      </c>
      <c r="V115" s="67">
        <f>$G115+$H115+$K115+IF(ISBLANK($E115),0,$F115*VLOOKUP($E115,'INFO_Matières recyclables'!$I$6:$M$14,3,0))</f>
        <v>0</v>
      </c>
      <c r="W115" s="67">
        <f>$I115+$J115+$L115+$M115+$N115+$O115+$P115+$Q115+$R115+IF(ISBLANK($E115),0,$F115*(1-VLOOKUP($E115,'INFO_Matières recyclables'!$I$6:$M$14,3,0)))</f>
        <v>0</v>
      </c>
      <c r="X115" s="67">
        <f>$G115+$H115+$I115+IF(ISBLANK($E115),0,$F115*VLOOKUP($E115,'INFO_Matières recyclables'!$I$6:$M$14,4,0))</f>
        <v>0</v>
      </c>
      <c r="Y115" s="67">
        <f>$J115+$K115+$L115+$M115+$N115+$O115+$P115+$Q115+$R115+IF(ISBLANK($E115),0,$F115*(1-VLOOKUP($E115,'INFO_Matières recyclables'!$I$6:$M$14,4,0)))</f>
        <v>0</v>
      </c>
      <c r="Z115" s="67">
        <f>$G115+$H115+$I115+$J115+IF(ISBLANK($E115),0,$F115*VLOOKUP($E115,'INFO_Matières recyclables'!$I$6:$M$14,5,0))</f>
        <v>0</v>
      </c>
      <c r="AA115" s="67">
        <f>$K115+$L115+$M115+$N115+$O115+$P115+$Q115+$R115+IF(ISBLANK($E115),0,$F115*(1-VLOOKUP($E115,'INFO_Matières recyclables'!$I$6:$M$14,5,0)))</f>
        <v>0</v>
      </c>
    </row>
    <row r="116" spans="2:27" x14ac:dyDescent="0.35">
      <c r="B116" s="5"/>
      <c r="C116" s="5"/>
      <c r="D116" s="26"/>
      <c r="E116" s="56"/>
      <c r="F116" s="58"/>
      <c r="G116" s="54"/>
      <c r="H116" s="54"/>
      <c r="I116" s="54"/>
      <c r="J116" s="54"/>
      <c r="K116" s="54"/>
      <c r="L116" s="54"/>
      <c r="M116" s="54"/>
      <c r="N116" s="54"/>
      <c r="O116" s="54"/>
      <c r="P116" s="61"/>
      <c r="Q116" s="75"/>
      <c r="R116" s="66"/>
      <c r="S116" s="65"/>
      <c r="T116" s="67">
        <f>$G116+$H116+$L116+IF(ISBLANK($E116),0,$F116*VLOOKUP($E116,'INFO_Matières recyclables'!$I$6:$M$14,2,0))</f>
        <v>0</v>
      </c>
      <c r="U116" s="67">
        <f>$I116+$J116+$K116+$M116+$N116+$O116+$P116+$Q116+$R116+IF(ISBLANK($E116),0,$F116*(1-VLOOKUP($E116,'INFO_Matières recyclables'!$I$6:$M$14,2,0)))</f>
        <v>0</v>
      </c>
      <c r="V116" s="67">
        <f>$G116+$H116+$K116+IF(ISBLANK($E116),0,$F116*VLOOKUP($E116,'INFO_Matières recyclables'!$I$6:$M$14,3,0))</f>
        <v>0</v>
      </c>
      <c r="W116" s="67">
        <f>$I116+$J116+$L116+$M116+$N116+$O116+$P116+$Q116+$R116+IF(ISBLANK($E116),0,$F116*(1-VLOOKUP($E116,'INFO_Matières recyclables'!$I$6:$M$14,3,0)))</f>
        <v>0</v>
      </c>
      <c r="X116" s="67">
        <f>$G116+$H116+$I116+IF(ISBLANK($E116),0,$F116*VLOOKUP($E116,'INFO_Matières recyclables'!$I$6:$M$14,4,0))</f>
        <v>0</v>
      </c>
      <c r="Y116" s="67">
        <f>$J116+$K116+$L116+$M116+$N116+$O116+$P116+$Q116+$R116+IF(ISBLANK($E116),0,$F116*(1-VLOOKUP($E116,'INFO_Matières recyclables'!$I$6:$M$14,4,0)))</f>
        <v>0</v>
      </c>
      <c r="Z116" s="67">
        <f>$G116+$H116+$I116+$J116+IF(ISBLANK($E116),0,$F116*VLOOKUP($E116,'INFO_Matières recyclables'!$I$6:$M$14,5,0))</f>
        <v>0</v>
      </c>
      <c r="AA116" s="67">
        <f>$K116+$L116+$M116+$N116+$O116+$P116+$Q116+$R116+IF(ISBLANK($E116),0,$F116*(1-VLOOKUP($E116,'INFO_Matières recyclables'!$I$6:$M$14,5,0)))</f>
        <v>0</v>
      </c>
    </row>
    <row r="117" spans="2:27" x14ac:dyDescent="0.35">
      <c r="B117" s="5"/>
      <c r="C117" s="5"/>
      <c r="D117" s="26"/>
      <c r="E117" s="56"/>
      <c r="F117" s="58"/>
      <c r="G117" s="54"/>
      <c r="H117" s="54"/>
      <c r="I117" s="54"/>
      <c r="J117" s="54"/>
      <c r="K117" s="54"/>
      <c r="L117" s="54"/>
      <c r="M117" s="54"/>
      <c r="N117" s="54"/>
      <c r="O117" s="54"/>
      <c r="P117" s="61"/>
      <c r="Q117" s="75"/>
      <c r="R117" s="66"/>
      <c r="S117" s="65"/>
      <c r="T117" s="67">
        <f>$G117+$H117+$L117+IF(ISBLANK($E117),0,$F117*VLOOKUP($E117,'INFO_Matières recyclables'!$I$6:$M$14,2,0))</f>
        <v>0</v>
      </c>
      <c r="U117" s="67">
        <f>$I117+$J117+$K117+$M117+$N117+$O117+$P117+$Q117+$R117+IF(ISBLANK($E117),0,$F117*(1-VLOOKUP($E117,'INFO_Matières recyclables'!$I$6:$M$14,2,0)))</f>
        <v>0</v>
      </c>
      <c r="V117" s="67">
        <f>$G117+$H117+$K117+IF(ISBLANK($E117),0,$F117*VLOOKUP($E117,'INFO_Matières recyclables'!$I$6:$M$14,3,0))</f>
        <v>0</v>
      </c>
      <c r="W117" s="67">
        <f>$I117+$J117+$L117+$M117+$N117+$O117+$P117+$Q117+$R117+IF(ISBLANK($E117),0,$F117*(1-VLOOKUP($E117,'INFO_Matières recyclables'!$I$6:$M$14,3,0)))</f>
        <v>0</v>
      </c>
      <c r="X117" s="67">
        <f>$G117+$H117+$I117+IF(ISBLANK($E117),0,$F117*VLOOKUP($E117,'INFO_Matières recyclables'!$I$6:$M$14,4,0))</f>
        <v>0</v>
      </c>
      <c r="Y117" s="67">
        <f>$J117+$K117+$L117+$M117+$N117+$O117+$P117+$Q117+$R117+IF(ISBLANK($E117),0,$F117*(1-VLOOKUP($E117,'INFO_Matières recyclables'!$I$6:$M$14,4,0)))</f>
        <v>0</v>
      </c>
      <c r="Z117" s="67">
        <f>$G117+$H117+$I117+$J117+IF(ISBLANK($E117),0,$F117*VLOOKUP($E117,'INFO_Matières recyclables'!$I$6:$M$14,5,0))</f>
        <v>0</v>
      </c>
      <c r="AA117" s="67">
        <f>$K117+$L117+$M117+$N117+$O117+$P117+$Q117+$R117+IF(ISBLANK($E117),0,$F117*(1-VLOOKUP($E117,'INFO_Matières recyclables'!$I$6:$M$14,5,0)))</f>
        <v>0</v>
      </c>
    </row>
    <row r="118" spans="2:27" x14ac:dyDescent="0.35">
      <c r="B118" s="5"/>
      <c r="C118" s="5"/>
      <c r="D118" s="26"/>
      <c r="E118" s="56"/>
      <c r="F118" s="58"/>
      <c r="G118" s="54"/>
      <c r="H118" s="54"/>
      <c r="I118" s="54"/>
      <c r="J118" s="54"/>
      <c r="K118" s="54"/>
      <c r="L118" s="54"/>
      <c r="M118" s="54"/>
      <c r="N118" s="54"/>
      <c r="O118" s="54"/>
      <c r="P118" s="61"/>
      <c r="Q118" s="75"/>
      <c r="R118" s="66"/>
      <c r="S118" s="65"/>
      <c r="T118" s="67">
        <f>$G118+$H118+$L118+IF(ISBLANK($E118),0,$F118*VLOOKUP($E118,'INFO_Matières recyclables'!$I$6:$M$14,2,0))</f>
        <v>0</v>
      </c>
      <c r="U118" s="67">
        <f>$I118+$J118+$K118+$M118+$N118+$O118+$P118+$Q118+$R118+IF(ISBLANK($E118),0,$F118*(1-VLOOKUP($E118,'INFO_Matières recyclables'!$I$6:$M$14,2,0)))</f>
        <v>0</v>
      </c>
      <c r="V118" s="67">
        <f>$G118+$H118+$K118+IF(ISBLANK($E118),0,$F118*VLOOKUP($E118,'INFO_Matières recyclables'!$I$6:$M$14,3,0))</f>
        <v>0</v>
      </c>
      <c r="W118" s="67">
        <f>$I118+$J118+$L118+$M118+$N118+$O118+$P118+$Q118+$R118+IF(ISBLANK($E118),0,$F118*(1-VLOOKUP($E118,'INFO_Matières recyclables'!$I$6:$M$14,3,0)))</f>
        <v>0</v>
      </c>
      <c r="X118" s="67">
        <f>$G118+$H118+$I118+IF(ISBLANK($E118),0,$F118*VLOOKUP($E118,'INFO_Matières recyclables'!$I$6:$M$14,4,0))</f>
        <v>0</v>
      </c>
      <c r="Y118" s="67">
        <f>$J118+$K118+$L118+$M118+$N118+$O118+$P118+$Q118+$R118+IF(ISBLANK($E118),0,$F118*(1-VLOOKUP($E118,'INFO_Matières recyclables'!$I$6:$M$14,4,0)))</f>
        <v>0</v>
      </c>
      <c r="Z118" s="67">
        <f>$G118+$H118+$I118+$J118+IF(ISBLANK($E118),0,$F118*VLOOKUP($E118,'INFO_Matières recyclables'!$I$6:$M$14,5,0))</f>
        <v>0</v>
      </c>
      <c r="AA118" s="67">
        <f>$K118+$L118+$M118+$N118+$O118+$P118+$Q118+$R118+IF(ISBLANK($E118),0,$F118*(1-VLOOKUP($E118,'INFO_Matières recyclables'!$I$6:$M$14,5,0)))</f>
        <v>0</v>
      </c>
    </row>
    <row r="119" spans="2:27" x14ac:dyDescent="0.35">
      <c r="B119" s="5"/>
      <c r="C119" s="5"/>
      <c r="D119" s="26"/>
      <c r="E119" s="56"/>
      <c r="F119" s="58"/>
      <c r="G119" s="54"/>
      <c r="H119" s="54"/>
      <c r="I119" s="54"/>
      <c r="J119" s="54"/>
      <c r="K119" s="54"/>
      <c r="L119" s="54"/>
      <c r="M119" s="54"/>
      <c r="N119" s="54"/>
      <c r="O119" s="54"/>
      <c r="P119" s="61"/>
      <c r="Q119" s="75"/>
      <c r="R119" s="66"/>
      <c r="S119" s="65"/>
      <c r="T119" s="67">
        <f>$G119+$H119+$L119+IF(ISBLANK($E119),0,$F119*VLOOKUP($E119,'INFO_Matières recyclables'!$I$6:$M$14,2,0))</f>
        <v>0</v>
      </c>
      <c r="U119" s="67">
        <f>$I119+$J119+$K119+$M119+$N119+$O119+$P119+$Q119+$R119+IF(ISBLANK($E119),0,$F119*(1-VLOOKUP($E119,'INFO_Matières recyclables'!$I$6:$M$14,2,0)))</f>
        <v>0</v>
      </c>
      <c r="V119" s="67">
        <f>$G119+$H119+$K119+IF(ISBLANK($E119),0,$F119*VLOOKUP($E119,'INFO_Matières recyclables'!$I$6:$M$14,3,0))</f>
        <v>0</v>
      </c>
      <c r="W119" s="67">
        <f>$I119+$J119+$L119+$M119+$N119+$O119+$P119+$Q119+$R119+IF(ISBLANK($E119),0,$F119*(1-VLOOKUP($E119,'INFO_Matières recyclables'!$I$6:$M$14,3,0)))</f>
        <v>0</v>
      </c>
      <c r="X119" s="67">
        <f>$G119+$H119+$I119+IF(ISBLANK($E119),0,$F119*VLOOKUP($E119,'INFO_Matières recyclables'!$I$6:$M$14,4,0))</f>
        <v>0</v>
      </c>
      <c r="Y119" s="67">
        <f>$J119+$K119+$L119+$M119+$N119+$O119+$P119+$Q119+$R119+IF(ISBLANK($E119),0,$F119*(1-VLOOKUP($E119,'INFO_Matières recyclables'!$I$6:$M$14,4,0)))</f>
        <v>0</v>
      </c>
      <c r="Z119" s="67">
        <f>$G119+$H119+$I119+$J119+IF(ISBLANK($E119),0,$F119*VLOOKUP($E119,'INFO_Matières recyclables'!$I$6:$M$14,5,0))</f>
        <v>0</v>
      </c>
      <c r="AA119" s="67">
        <f>$K119+$L119+$M119+$N119+$O119+$P119+$Q119+$R119+IF(ISBLANK($E119),0,$F119*(1-VLOOKUP($E119,'INFO_Matières recyclables'!$I$6:$M$14,5,0)))</f>
        <v>0</v>
      </c>
    </row>
    <row r="120" spans="2:27" x14ac:dyDescent="0.35">
      <c r="B120" s="5"/>
      <c r="C120" s="5"/>
      <c r="D120" s="26"/>
      <c r="E120" s="56"/>
      <c r="F120" s="58"/>
      <c r="G120" s="54"/>
      <c r="H120" s="54"/>
      <c r="I120" s="54"/>
      <c r="J120" s="54"/>
      <c r="K120" s="54"/>
      <c r="L120" s="54"/>
      <c r="M120" s="54"/>
      <c r="N120" s="54"/>
      <c r="O120" s="54"/>
      <c r="P120" s="61"/>
      <c r="Q120" s="75"/>
      <c r="R120" s="66"/>
      <c r="S120" s="65"/>
      <c r="T120" s="67">
        <f>$G120+$H120+$L120+IF(ISBLANK($E120),0,$F120*VLOOKUP($E120,'INFO_Matières recyclables'!$I$6:$M$14,2,0))</f>
        <v>0</v>
      </c>
      <c r="U120" s="67">
        <f>$I120+$J120+$K120+$M120+$N120+$O120+$P120+$Q120+$R120+IF(ISBLANK($E120),0,$F120*(1-VLOOKUP($E120,'INFO_Matières recyclables'!$I$6:$M$14,2,0)))</f>
        <v>0</v>
      </c>
      <c r="V120" s="67">
        <f>$G120+$H120+$K120+IF(ISBLANK($E120),0,$F120*VLOOKUP($E120,'INFO_Matières recyclables'!$I$6:$M$14,3,0))</f>
        <v>0</v>
      </c>
      <c r="W120" s="67">
        <f>$I120+$J120+$L120+$M120+$N120+$O120+$P120+$Q120+$R120+IF(ISBLANK($E120),0,$F120*(1-VLOOKUP($E120,'INFO_Matières recyclables'!$I$6:$M$14,3,0)))</f>
        <v>0</v>
      </c>
      <c r="X120" s="67">
        <f>$G120+$H120+$I120+IF(ISBLANK($E120),0,$F120*VLOOKUP($E120,'INFO_Matières recyclables'!$I$6:$M$14,4,0))</f>
        <v>0</v>
      </c>
      <c r="Y120" s="67">
        <f>$J120+$K120+$L120+$M120+$N120+$O120+$P120+$Q120+$R120+IF(ISBLANK($E120),0,$F120*(1-VLOOKUP($E120,'INFO_Matières recyclables'!$I$6:$M$14,4,0)))</f>
        <v>0</v>
      </c>
      <c r="Z120" s="67">
        <f>$G120+$H120+$I120+$J120+IF(ISBLANK($E120),0,$F120*VLOOKUP($E120,'INFO_Matières recyclables'!$I$6:$M$14,5,0))</f>
        <v>0</v>
      </c>
      <c r="AA120" s="67">
        <f>$K120+$L120+$M120+$N120+$O120+$P120+$Q120+$R120+IF(ISBLANK($E120),0,$F120*(1-VLOOKUP($E120,'INFO_Matières recyclables'!$I$6:$M$14,5,0)))</f>
        <v>0</v>
      </c>
    </row>
    <row r="121" spans="2:27" x14ac:dyDescent="0.35">
      <c r="B121" s="5"/>
      <c r="C121" s="5"/>
      <c r="D121" s="26"/>
      <c r="E121" s="56"/>
      <c r="F121" s="58"/>
      <c r="G121" s="54"/>
      <c r="H121" s="54"/>
      <c r="I121" s="54"/>
      <c r="J121" s="54"/>
      <c r="K121" s="54"/>
      <c r="L121" s="54"/>
      <c r="M121" s="54"/>
      <c r="N121" s="54"/>
      <c r="O121" s="54"/>
      <c r="P121" s="61"/>
      <c r="Q121" s="75"/>
      <c r="R121" s="66"/>
      <c r="S121" s="65"/>
      <c r="T121" s="67">
        <f>$G121+$H121+$L121+IF(ISBLANK($E121),0,$F121*VLOOKUP($E121,'INFO_Matières recyclables'!$I$6:$M$14,2,0))</f>
        <v>0</v>
      </c>
      <c r="U121" s="67">
        <f>$I121+$J121+$K121+$M121+$N121+$O121+$P121+$Q121+$R121+IF(ISBLANK($E121),0,$F121*(1-VLOOKUP($E121,'INFO_Matières recyclables'!$I$6:$M$14,2,0)))</f>
        <v>0</v>
      </c>
      <c r="V121" s="67">
        <f>$G121+$H121+$K121+IF(ISBLANK($E121),0,$F121*VLOOKUP($E121,'INFO_Matières recyclables'!$I$6:$M$14,3,0))</f>
        <v>0</v>
      </c>
      <c r="W121" s="67">
        <f>$I121+$J121+$L121+$M121+$N121+$O121+$P121+$Q121+$R121+IF(ISBLANK($E121),0,$F121*(1-VLOOKUP($E121,'INFO_Matières recyclables'!$I$6:$M$14,3,0)))</f>
        <v>0</v>
      </c>
      <c r="X121" s="67">
        <f>$G121+$H121+$I121+IF(ISBLANK($E121),0,$F121*VLOOKUP($E121,'INFO_Matières recyclables'!$I$6:$M$14,4,0))</f>
        <v>0</v>
      </c>
      <c r="Y121" s="67">
        <f>$J121+$K121+$L121+$M121+$N121+$O121+$P121+$Q121+$R121+IF(ISBLANK($E121),0,$F121*(1-VLOOKUP($E121,'INFO_Matières recyclables'!$I$6:$M$14,4,0)))</f>
        <v>0</v>
      </c>
      <c r="Z121" s="67">
        <f>$G121+$H121+$I121+$J121+IF(ISBLANK($E121),0,$F121*VLOOKUP($E121,'INFO_Matières recyclables'!$I$6:$M$14,5,0))</f>
        <v>0</v>
      </c>
      <c r="AA121" s="67">
        <f>$K121+$L121+$M121+$N121+$O121+$P121+$Q121+$R121+IF(ISBLANK($E121),0,$F121*(1-VLOOKUP($E121,'INFO_Matières recyclables'!$I$6:$M$14,5,0)))</f>
        <v>0</v>
      </c>
    </row>
    <row r="122" spans="2:27" x14ac:dyDescent="0.35">
      <c r="B122" s="5"/>
      <c r="C122" s="5"/>
      <c r="D122" s="26"/>
      <c r="E122" s="56"/>
      <c r="F122" s="58"/>
      <c r="G122" s="54"/>
      <c r="H122" s="54"/>
      <c r="I122" s="54"/>
      <c r="J122" s="54"/>
      <c r="K122" s="54"/>
      <c r="L122" s="54"/>
      <c r="M122" s="54"/>
      <c r="N122" s="54"/>
      <c r="O122" s="54"/>
      <c r="P122" s="61"/>
      <c r="Q122" s="75"/>
      <c r="R122" s="66"/>
      <c r="S122" s="65"/>
      <c r="T122" s="67">
        <f>$G122+$H122+$L122+IF(ISBLANK($E122),0,$F122*VLOOKUP($E122,'INFO_Matières recyclables'!$I$6:$M$14,2,0))</f>
        <v>0</v>
      </c>
      <c r="U122" s="67">
        <f>$I122+$J122+$K122+$M122+$N122+$O122+$P122+$Q122+$R122+IF(ISBLANK($E122),0,$F122*(1-VLOOKUP($E122,'INFO_Matières recyclables'!$I$6:$M$14,2,0)))</f>
        <v>0</v>
      </c>
      <c r="V122" s="67">
        <f>$G122+$H122+$K122+IF(ISBLANK($E122),0,$F122*VLOOKUP($E122,'INFO_Matières recyclables'!$I$6:$M$14,3,0))</f>
        <v>0</v>
      </c>
      <c r="W122" s="67">
        <f>$I122+$J122+$L122+$M122+$N122+$O122+$P122+$Q122+$R122+IF(ISBLANK($E122),0,$F122*(1-VLOOKUP($E122,'INFO_Matières recyclables'!$I$6:$M$14,3,0)))</f>
        <v>0</v>
      </c>
      <c r="X122" s="67">
        <f>$G122+$H122+$I122+IF(ISBLANK($E122),0,$F122*VLOOKUP($E122,'INFO_Matières recyclables'!$I$6:$M$14,4,0))</f>
        <v>0</v>
      </c>
      <c r="Y122" s="67">
        <f>$J122+$K122+$L122+$M122+$N122+$O122+$P122+$Q122+$R122+IF(ISBLANK($E122),0,$F122*(1-VLOOKUP($E122,'INFO_Matières recyclables'!$I$6:$M$14,4,0)))</f>
        <v>0</v>
      </c>
      <c r="Z122" s="67">
        <f>$G122+$H122+$I122+$J122+IF(ISBLANK($E122),0,$F122*VLOOKUP($E122,'INFO_Matières recyclables'!$I$6:$M$14,5,0))</f>
        <v>0</v>
      </c>
      <c r="AA122" s="67">
        <f>$K122+$L122+$M122+$N122+$O122+$P122+$Q122+$R122+IF(ISBLANK($E122),0,$F122*(1-VLOOKUP($E122,'INFO_Matières recyclables'!$I$6:$M$14,5,0)))</f>
        <v>0</v>
      </c>
    </row>
    <row r="123" spans="2:27" x14ac:dyDescent="0.35">
      <c r="B123" s="5"/>
      <c r="C123" s="5"/>
      <c r="D123" s="26"/>
      <c r="E123" s="56"/>
      <c r="F123" s="58"/>
      <c r="G123" s="54"/>
      <c r="H123" s="54"/>
      <c r="I123" s="54"/>
      <c r="J123" s="54"/>
      <c r="K123" s="54"/>
      <c r="L123" s="54"/>
      <c r="M123" s="54"/>
      <c r="N123" s="54"/>
      <c r="O123" s="54"/>
      <c r="P123" s="61"/>
      <c r="Q123" s="75"/>
      <c r="R123" s="66"/>
      <c r="S123" s="65"/>
      <c r="T123" s="67">
        <f>$G123+$H123+$L123+IF(ISBLANK($E123),0,$F123*VLOOKUP($E123,'INFO_Matières recyclables'!$I$6:$M$14,2,0))</f>
        <v>0</v>
      </c>
      <c r="U123" s="67">
        <f>$I123+$J123+$K123+$M123+$N123+$O123+$P123+$Q123+$R123+IF(ISBLANK($E123),0,$F123*(1-VLOOKUP($E123,'INFO_Matières recyclables'!$I$6:$M$14,2,0)))</f>
        <v>0</v>
      </c>
      <c r="V123" s="67">
        <f>$G123+$H123+$K123+IF(ISBLANK($E123),0,$F123*VLOOKUP($E123,'INFO_Matières recyclables'!$I$6:$M$14,3,0))</f>
        <v>0</v>
      </c>
      <c r="W123" s="67">
        <f>$I123+$J123+$L123+$M123+$N123+$O123+$P123+$Q123+$R123+IF(ISBLANK($E123),0,$F123*(1-VLOOKUP($E123,'INFO_Matières recyclables'!$I$6:$M$14,3,0)))</f>
        <v>0</v>
      </c>
      <c r="X123" s="67">
        <f>$G123+$H123+$I123+IF(ISBLANK($E123),0,$F123*VLOOKUP($E123,'INFO_Matières recyclables'!$I$6:$M$14,4,0))</f>
        <v>0</v>
      </c>
      <c r="Y123" s="67">
        <f>$J123+$K123+$L123+$M123+$N123+$O123+$P123+$Q123+$R123+IF(ISBLANK($E123),0,$F123*(1-VLOOKUP($E123,'INFO_Matières recyclables'!$I$6:$M$14,4,0)))</f>
        <v>0</v>
      </c>
      <c r="Z123" s="67">
        <f>$G123+$H123+$I123+$J123+IF(ISBLANK($E123),0,$F123*VLOOKUP($E123,'INFO_Matières recyclables'!$I$6:$M$14,5,0))</f>
        <v>0</v>
      </c>
      <c r="AA123" s="67">
        <f>$K123+$L123+$M123+$N123+$O123+$P123+$Q123+$R123+IF(ISBLANK($E123),0,$F123*(1-VLOOKUP($E123,'INFO_Matières recyclables'!$I$6:$M$14,5,0)))</f>
        <v>0</v>
      </c>
    </row>
    <row r="124" spans="2:27" x14ac:dyDescent="0.35">
      <c r="B124" s="5"/>
      <c r="C124" s="5"/>
      <c r="D124" s="26"/>
      <c r="E124" s="56"/>
      <c r="F124" s="58"/>
      <c r="G124" s="54"/>
      <c r="H124" s="54"/>
      <c r="I124" s="54"/>
      <c r="J124" s="54"/>
      <c r="K124" s="54"/>
      <c r="L124" s="54"/>
      <c r="M124" s="54"/>
      <c r="N124" s="54"/>
      <c r="O124" s="54"/>
      <c r="P124" s="61"/>
      <c r="Q124" s="75"/>
      <c r="R124" s="66"/>
      <c r="S124" s="65"/>
      <c r="T124" s="67">
        <f>$G124+$H124+$L124+IF(ISBLANK($E124),0,$F124*VLOOKUP($E124,'INFO_Matières recyclables'!$I$6:$M$14,2,0))</f>
        <v>0</v>
      </c>
      <c r="U124" s="67">
        <f>$I124+$J124+$K124+$M124+$N124+$O124+$P124+$Q124+$R124+IF(ISBLANK($E124),0,$F124*(1-VLOOKUP($E124,'INFO_Matières recyclables'!$I$6:$M$14,2,0)))</f>
        <v>0</v>
      </c>
      <c r="V124" s="67">
        <f>$G124+$H124+$K124+IF(ISBLANK($E124),0,$F124*VLOOKUP($E124,'INFO_Matières recyclables'!$I$6:$M$14,3,0))</f>
        <v>0</v>
      </c>
      <c r="W124" s="67">
        <f>$I124+$J124+$L124+$M124+$N124+$O124+$P124+$Q124+$R124+IF(ISBLANK($E124),0,$F124*(1-VLOOKUP($E124,'INFO_Matières recyclables'!$I$6:$M$14,3,0)))</f>
        <v>0</v>
      </c>
      <c r="X124" s="67">
        <f>$G124+$H124+$I124+IF(ISBLANK($E124),0,$F124*VLOOKUP($E124,'INFO_Matières recyclables'!$I$6:$M$14,4,0))</f>
        <v>0</v>
      </c>
      <c r="Y124" s="67">
        <f>$J124+$K124+$L124+$M124+$N124+$O124+$P124+$Q124+$R124+IF(ISBLANK($E124),0,$F124*(1-VLOOKUP($E124,'INFO_Matières recyclables'!$I$6:$M$14,4,0)))</f>
        <v>0</v>
      </c>
      <c r="Z124" s="67">
        <f>$G124+$H124+$I124+$J124+IF(ISBLANK($E124),0,$F124*VLOOKUP($E124,'INFO_Matières recyclables'!$I$6:$M$14,5,0))</f>
        <v>0</v>
      </c>
      <c r="AA124" s="67">
        <f>$K124+$L124+$M124+$N124+$O124+$P124+$Q124+$R124+IF(ISBLANK($E124),0,$F124*(1-VLOOKUP($E124,'INFO_Matières recyclables'!$I$6:$M$14,5,0)))</f>
        <v>0</v>
      </c>
    </row>
    <row r="125" spans="2:27" x14ac:dyDescent="0.35">
      <c r="B125" s="5"/>
      <c r="C125" s="5"/>
      <c r="D125" s="26"/>
      <c r="E125" s="56"/>
      <c r="F125" s="58"/>
      <c r="G125" s="54"/>
      <c r="H125" s="54"/>
      <c r="I125" s="54"/>
      <c r="J125" s="54"/>
      <c r="K125" s="54"/>
      <c r="L125" s="54"/>
      <c r="M125" s="54"/>
      <c r="N125" s="54"/>
      <c r="O125" s="54"/>
      <c r="P125" s="61"/>
      <c r="Q125" s="75"/>
      <c r="R125" s="66"/>
      <c r="S125" s="65"/>
      <c r="T125" s="67">
        <f>$G125+$H125+$L125+IF(ISBLANK($E125),0,$F125*VLOOKUP($E125,'INFO_Matières recyclables'!$I$6:$M$14,2,0))</f>
        <v>0</v>
      </c>
      <c r="U125" s="67">
        <f>$I125+$J125+$K125+$M125+$N125+$O125+$P125+$Q125+$R125+IF(ISBLANK($E125),0,$F125*(1-VLOOKUP($E125,'INFO_Matières recyclables'!$I$6:$M$14,2,0)))</f>
        <v>0</v>
      </c>
      <c r="V125" s="67">
        <f>$G125+$H125+$K125+IF(ISBLANK($E125),0,$F125*VLOOKUP($E125,'INFO_Matières recyclables'!$I$6:$M$14,3,0))</f>
        <v>0</v>
      </c>
      <c r="W125" s="67">
        <f>$I125+$J125+$L125+$M125+$N125+$O125+$P125+$Q125+$R125+IF(ISBLANK($E125),0,$F125*(1-VLOOKUP($E125,'INFO_Matières recyclables'!$I$6:$M$14,3,0)))</f>
        <v>0</v>
      </c>
      <c r="X125" s="67">
        <f>$G125+$H125+$I125+IF(ISBLANK($E125),0,$F125*VLOOKUP($E125,'INFO_Matières recyclables'!$I$6:$M$14,4,0))</f>
        <v>0</v>
      </c>
      <c r="Y125" s="67">
        <f>$J125+$K125+$L125+$M125+$N125+$O125+$P125+$Q125+$R125+IF(ISBLANK($E125),0,$F125*(1-VLOOKUP($E125,'INFO_Matières recyclables'!$I$6:$M$14,4,0)))</f>
        <v>0</v>
      </c>
      <c r="Z125" s="67">
        <f>$G125+$H125+$I125+$J125+IF(ISBLANK($E125),0,$F125*VLOOKUP($E125,'INFO_Matières recyclables'!$I$6:$M$14,5,0))</f>
        <v>0</v>
      </c>
      <c r="AA125" s="67">
        <f>$K125+$L125+$M125+$N125+$O125+$P125+$Q125+$R125+IF(ISBLANK($E125),0,$F125*(1-VLOOKUP($E125,'INFO_Matières recyclables'!$I$6:$M$14,5,0)))</f>
        <v>0</v>
      </c>
    </row>
    <row r="126" spans="2:27" x14ac:dyDescent="0.35">
      <c r="B126" s="5"/>
      <c r="C126" s="5"/>
      <c r="D126" s="26"/>
      <c r="E126" s="56"/>
      <c r="F126" s="58"/>
      <c r="G126" s="54"/>
      <c r="H126" s="54"/>
      <c r="I126" s="54"/>
      <c r="J126" s="54"/>
      <c r="K126" s="54"/>
      <c r="L126" s="54"/>
      <c r="M126" s="54"/>
      <c r="N126" s="54"/>
      <c r="O126" s="54"/>
      <c r="P126" s="61"/>
      <c r="Q126" s="75"/>
      <c r="R126" s="66"/>
      <c r="S126" s="65"/>
      <c r="T126" s="67">
        <f>$G126+$H126+$L126+IF(ISBLANK($E126),0,$F126*VLOOKUP($E126,'INFO_Matières recyclables'!$I$6:$M$14,2,0))</f>
        <v>0</v>
      </c>
      <c r="U126" s="67">
        <f>$I126+$J126+$K126+$M126+$N126+$O126+$P126+$Q126+$R126+IF(ISBLANK($E126),0,$F126*(1-VLOOKUP($E126,'INFO_Matières recyclables'!$I$6:$M$14,2,0)))</f>
        <v>0</v>
      </c>
      <c r="V126" s="67">
        <f>$G126+$H126+$K126+IF(ISBLANK($E126),0,$F126*VLOOKUP($E126,'INFO_Matières recyclables'!$I$6:$M$14,3,0))</f>
        <v>0</v>
      </c>
      <c r="W126" s="67">
        <f>$I126+$J126+$L126+$M126+$N126+$O126+$P126+$Q126+$R126+IF(ISBLANK($E126),0,$F126*(1-VLOOKUP($E126,'INFO_Matières recyclables'!$I$6:$M$14,3,0)))</f>
        <v>0</v>
      </c>
      <c r="X126" s="67">
        <f>$G126+$H126+$I126+IF(ISBLANK($E126),0,$F126*VLOOKUP($E126,'INFO_Matières recyclables'!$I$6:$M$14,4,0))</f>
        <v>0</v>
      </c>
      <c r="Y126" s="67">
        <f>$J126+$K126+$L126+$M126+$N126+$O126+$P126+$Q126+$R126+IF(ISBLANK($E126),0,$F126*(1-VLOOKUP($E126,'INFO_Matières recyclables'!$I$6:$M$14,4,0)))</f>
        <v>0</v>
      </c>
      <c r="Z126" s="67">
        <f>$G126+$H126+$I126+$J126+IF(ISBLANK($E126),0,$F126*VLOOKUP($E126,'INFO_Matières recyclables'!$I$6:$M$14,5,0))</f>
        <v>0</v>
      </c>
      <c r="AA126" s="67">
        <f>$K126+$L126+$M126+$N126+$O126+$P126+$Q126+$R126+IF(ISBLANK($E126),0,$F126*(1-VLOOKUP($E126,'INFO_Matières recyclables'!$I$6:$M$14,5,0)))</f>
        <v>0</v>
      </c>
    </row>
    <row r="127" spans="2:27" x14ac:dyDescent="0.35">
      <c r="B127" s="5"/>
      <c r="C127" s="5"/>
      <c r="D127" s="26"/>
      <c r="E127" s="56"/>
      <c r="F127" s="58"/>
      <c r="G127" s="54"/>
      <c r="H127" s="54"/>
      <c r="I127" s="54"/>
      <c r="J127" s="54"/>
      <c r="K127" s="54"/>
      <c r="L127" s="54"/>
      <c r="M127" s="54"/>
      <c r="N127" s="54"/>
      <c r="O127" s="54"/>
      <c r="P127" s="61"/>
      <c r="Q127" s="75"/>
      <c r="R127" s="66"/>
      <c r="S127" s="65"/>
      <c r="T127" s="67">
        <f>$G127+$H127+$L127+IF(ISBLANK($E127),0,$F127*VLOOKUP($E127,'INFO_Matières recyclables'!$I$6:$M$14,2,0))</f>
        <v>0</v>
      </c>
      <c r="U127" s="67">
        <f>$I127+$J127+$K127+$M127+$N127+$O127+$P127+$Q127+$R127+IF(ISBLANK($E127),0,$F127*(1-VLOOKUP($E127,'INFO_Matières recyclables'!$I$6:$M$14,2,0)))</f>
        <v>0</v>
      </c>
      <c r="V127" s="67">
        <f>$G127+$H127+$K127+IF(ISBLANK($E127),0,$F127*VLOOKUP($E127,'INFO_Matières recyclables'!$I$6:$M$14,3,0))</f>
        <v>0</v>
      </c>
      <c r="W127" s="67">
        <f>$I127+$J127+$L127+$M127+$N127+$O127+$P127+$Q127+$R127+IF(ISBLANK($E127),0,$F127*(1-VLOOKUP($E127,'INFO_Matières recyclables'!$I$6:$M$14,3,0)))</f>
        <v>0</v>
      </c>
      <c r="X127" s="67">
        <f>$G127+$H127+$I127+IF(ISBLANK($E127),0,$F127*VLOOKUP($E127,'INFO_Matières recyclables'!$I$6:$M$14,4,0))</f>
        <v>0</v>
      </c>
      <c r="Y127" s="67">
        <f>$J127+$K127+$L127+$M127+$N127+$O127+$P127+$Q127+$R127+IF(ISBLANK($E127),0,$F127*(1-VLOOKUP($E127,'INFO_Matières recyclables'!$I$6:$M$14,4,0)))</f>
        <v>0</v>
      </c>
      <c r="Z127" s="67">
        <f>$G127+$H127+$I127+$J127+IF(ISBLANK($E127),0,$F127*VLOOKUP($E127,'INFO_Matières recyclables'!$I$6:$M$14,5,0))</f>
        <v>0</v>
      </c>
      <c r="AA127" s="67">
        <f>$K127+$L127+$M127+$N127+$O127+$P127+$Q127+$R127+IF(ISBLANK($E127),0,$F127*(1-VLOOKUP($E127,'INFO_Matières recyclables'!$I$6:$M$14,5,0)))</f>
        <v>0</v>
      </c>
    </row>
    <row r="128" spans="2:27" x14ac:dyDescent="0.35">
      <c r="B128" s="5"/>
      <c r="C128" s="5"/>
      <c r="D128" s="26"/>
      <c r="E128" s="56"/>
      <c r="F128" s="58"/>
      <c r="G128" s="54"/>
      <c r="H128" s="54"/>
      <c r="I128" s="54"/>
      <c r="J128" s="54"/>
      <c r="K128" s="54"/>
      <c r="L128" s="54"/>
      <c r="M128" s="54"/>
      <c r="N128" s="54"/>
      <c r="O128" s="54"/>
      <c r="P128" s="61"/>
      <c r="Q128" s="75"/>
      <c r="R128" s="66"/>
      <c r="S128" s="65"/>
      <c r="T128" s="67">
        <f>$G128+$H128+$L128+IF(ISBLANK($E128),0,$F128*VLOOKUP($E128,'INFO_Matières recyclables'!$I$6:$M$14,2,0))</f>
        <v>0</v>
      </c>
      <c r="U128" s="67">
        <f>$I128+$J128+$K128+$M128+$N128+$O128+$P128+$Q128+$R128+IF(ISBLANK($E128),0,$F128*(1-VLOOKUP($E128,'INFO_Matières recyclables'!$I$6:$M$14,2,0)))</f>
        <v>0</v>
      </c>
      <c r="V128" s="67">
        <f>$G128+$H128+$K128+IF(ISBLANK($E128),0,$F128*VLOOKUP($E128,'INFO_Matières recyclables'!$I$6:$M$14,3,0))</f>
        <v>0</v>
      </c>
      <c r="W128" s="67">
        <f>$I128+$J128+$L128+$M128+$N128+$O128+$P128+$Q128+$R128+IF(ISBLANK($E128),0,$F128*(1-VLOOKUP($E128,'INFO_Matières recyclables'!$I$6:$M$14,3,0)))</f>
        <v>0</v>
      </c>
      <c r="X128" s="67">
        <f>$G128+$H128+$I128+IF(ISBLANK($E128),0,$F128*VLOOKUP($E128,'INFO_Matières recyclables'!$I$6:$M$14,4,0))</f>
        <v>0</v>
      </c>
      <c r="Y128" s="67">
        <f>$J128+$K128+$L128+$M128+$N128+$O128+$P128+$Q128+$R128+IF(ISBLANK($E128),0,$F128*(1-VLOOKUP($E128,'INFO_Matières recyclables'!$I$6:$M$14,4,0)))</f>
        <v>0</v>
      </c>
      <c r="Z128" s="67">
        <f>$G128+$H128+$I128+$J128+IF(ISBLANK($E128),0,$F128*VLOOKUP($E128,'INFO_Matières recyclables'!$I$6:$M$14,5,0))</f>
        <v>0</v>
      </c>
      <c r="AA128" s="67">
        <f>$K128+$L128+$M128+$N128+$O128+$P128+$Q128+$R128+IF(ISBLANK($E128),0,$F128*(1-VLOOKUP($E128,'INFO_Matières recyclables'!$I$6:$M$14,5,0)))</f>
        <v>0</v>
      </c>
    </row>
    <row r="129" spans="2:27" x14ac:dyDescent="0.35">
      <c r="B129" s="5"/>
      <c r="C129" s="5"/>
      <c r="D129" s="26"/>
      <c r="E129" s="56"/>
      <c r="F129" s="58"/>
      <c r="G129" s="54"/>
      <c r="H129" s="54"/>
      <c r="I129" s="54"/>
      <c r="J129" s="54"/>
      <c r="K129" s="54"/>
      <c r="L129" s="54"/>
      <c r="M129" s="54"/>
      <c r="N129" s="54"/>
      <c r="O129" s="54"/>
      <c r="P129" s="61"/>
      <c r="Q129" s="75"/>
      <c r="R129" s="66"/>
      <c r="S129" s="65"/>
      <c r="T129" s="67">
        <f>$G129+$H129+$L129+IF(ISBLANK($E129),0,$F129*VLOOKUP($E129,'INFO_Matières recyclables'!$I$6:$M$14,2,0))</f>
        <v>0</v>
      </c>
      <c r="U129" s="67">
        <f>$I129+$J129+$K129+$M129+$N129+$O129+$P129+$Q129+$R129+IF(ISBLANK($E129),0,$F129*(1-VLOOKUP($E129,'INFO_Matières recyclables'!$I$6:$M$14,2,0)))</f>
        <v>0</v>
      </c>
      <c r="V129" s="67">
        <f>$G129+$H129+$K129+IF(ISBLANK($E129),0,$F129*VLOOKUP($E129,'INFO_Matières recyclables'!$I$6:$M$14,3,0))</f>
        <v>0</v>
      </c>
      <c r="W129" s="67">
        <f>$I129+$J129+$L129+$M129+$N129+$O129+$P129+$Q129+$R129+IF(ISBLANK($E129),0,$F129*(1-VLOOKUP($E129,'INFO_Matières recyclables'!$I$6:$M$14,3,0)))</f>
        <v>0</v>
      </c>
      <c r="X129" s="67">
        <f>$G129+$H129+$I129+IF(ISBLANK($E129),0,$F129*VLOOKUP($E129,'INFO_Matières recyclables'!$I$6:$M$14,4,0))</f>
        <v>0</v>
      </c>
      <c r="Y129" s="67">
        <f>$J129+$K129+$L129+$M129+$N129+$O129+$P129+$Q129+$R129+IF(ISBLANK($E129),0,$F129*(1-VLOOKUP($E129,'INFO_Matières recyclables'!$I$6:$M$14,4,0)))</f>
        <v>0</v>
      </c>
      <c r="Z129" s="67">
        <f>$G129+$H129+$I129+$J129+IF(ISBLANK($E129),0,$F129*VLOOKUP($E129,'INFO_Matières recyclables'!$I$6:$M$14,5,0))</f>
        <v>0</v>
      </c>
      <c r="AA129" s="67">
        <f>$K129+$L129+$M129+$N129+$O129+$P129+$Q129+$R129+IF(ISBLANK($E129),0,$F129*(1-VLOOKUP($E129,'INFO_Matières recyclables'!$I$6:$M$14,5,0)))</f>
        <v>0</v>
      </c>
    </row>
    <row r="130" spans="2:27" x14ac:dyDescent="0.35">
      <c r="B130" s="5"/>
      <c r="C130" s="5"/>
      <c r="D130" s="26"/>
      <c r="E130" s="56"/>
      <c r="F130" s="58"/>
      <c r="G130" s="54"/>
      <c r="H130" s="54"/>
      <c r="I130" s="54"/>
      <c r="J130" s="54"/>
      <c r="K130" s="54"/>
      <c r="L130" s="54"/>
      <c r="M130" s="54"/>
      <c r="N130" s="54"/>
      <c r="O130" s="54"/>
      <c r="P130" s="61"/>
      <c r="Q130" s="75"/>
      <c r="R130" s="66"/>
      <c r="S130" s="65"/>
      <c r="T130" s="67">
        <f>$G130+$H130+$L130+IF(ISBLANK($E130),0,$F130*VLOOKUP($E130,'INFO_Matières recyclables'!$I$6:$M$14,2,0))</f>
        <v>0</v>
      </c>
      <c r="U130" s="67">
        <f>$I130+$J130+$K130+$M130+$N130+$O130+$P130+$Q130+$R130+IF(ISBLANK($E130),0,$F130*(1-VLOOKUP($E130,'INFO_Matières recyclables'!$I$6:$M$14,2,0)))</f>
        <v>0</v>
      </c>
      <c r="V130" s="67">
        <f>$G130+$H130+$K130+IF(ISBLANK($E130),0,$F130*VLOOKUP($E130,'INFO_Matières recyclables'!$I$6:$M$14,3,0))</f>
        <v>0</v>
      </c>
      <c r="W130" s="67">
        <f>$I130+$J130+$L130+$M130+$N130+$O130+$P130+$Q130+$R130+IF(ISBLANK($E130),0,$F130*(1-VLOOKUP($E130,'INFO_Matières recyclables'!$I$6:$M$14,3,0)))</f>
        <v>0</v>
      </c>
      <c r="X130" s="67">
        <f>$G130+$H130+$I130+IF(ISBLANK($E130),0,$F130*VLOOKUP($E130,'INFO_Matières recyclables'!$I$6:$M$14,4,0))</f>
        <v>0</v>
      </c>
      <c r="Y130" s="67">
        <f>$J130+$K130+$L130+$M130+$N130+$O130+$P130+$Q130+$R130+IF(ISBLANK($E130),0,$F130*(1-VLOOKUP($E130,'INFO_Matières recyclables'!$I$6:$M$14,4,0)))</f>
        <v>0</v>
      </c>
      <c r="Z130" s="67">
        <f>$G130+$H130+$I130+$J130+IF(ISBLANK($E130),0,$F130*VLOOKUP($E130,'INFO_Matières recyclables'!$I$6:$M$14,5,0))</f>
        <v>0</v>
      </c>
      <c r="AA130" s="67">
        <f>$K130+$L130+$M130+$N130+$O130+$P130+$Q130+$R130+IF(ISBLANK($E130),0,$F130*(1-VLOOKUP($E130,'INFO_Matières recyclables'!$I$6:$M$14,5,0)))</f>
        <v>0</v>
      </c>
    </row>
    <row r="131" spans="2:27" x14ac:dyDescent="0.35">
      <c r="B131" s="5"/>
      <c r="C131" s="5"/>
      <c r="D131" s="26"/>
      <c r="E131" s="56"/>
      <c r="F131" s="58"/>
      <c r="G131" s="54"/>
      <c r="H131" s="54"/>
      <c r="I131" s="54"/>
      <c r="J131" s="54"/>
      <c r="K131" s="54"/>
      <c r="L131" s="54"/>
      <c r="M131" s="54"/>
      <c r="N131" s="54"/>
      <c r="O131" s="54"/>
      <c r="P131" s="61"/>
      <c r="Q131" s="75"/>
      <c r="R131" s="66"/>
      <c r="S131" s="65"/>
      <c r="T131" s="67">
        <f>$G131+$H131+$L131+IF(ISBLANK($E131),0,$F131*VLOOKUP($E131,'INFO_Matières recyclables'!$I$6:$M$14,2,0))</f>
        <v>0</v>
      </c>
      <c r="U131" s="67">
        <f>$I131+$J131+$K131+$M131+$N131+$O131+$P131+$Q131+$R131+IF(ISBLANK($E131),0,$F131*(1-VLOOKUP($E131,'INFO_Matières recyclables'!$I$6:$M$14,2,0)))</f>
        <v>0</v>
      </c>
      <c r="V131" s="67">
        <f>$G131+$H131+$K131+IF(ISBLANK($E131),0,$F131*VLOOKUP($E131,'INFO_Matières recyclables'!$I$6:$M$14,3,0))</f>
        <v>0</v>
      </c>
      <c r="W131" s="67">
        <f>$I131+$J131+$L131+$M131+$N131+$O131+$P131+$Q131+$R131+IF(ISBLANK($E131),0,$F131*(1-VLOOKUP($E131,'INFO_Matières recyclables'!$I$6:$M$14,3,0)))</f>
        <v>0</v>
      </c>
      <c r="X131" s="67">
        <f>$G131+$H131+$I131+IF(ISBLANK($E131),0,$F131*VLOOKUP($E131,'INFO_Matières recyclables'!$I$6:$M$14,4,0))</f>
        <v>0</v>
      </c>
      <c r="Y131" s="67">
        <f>$J131+$K131+$L131+$M131+$N131+$O131+$P131+$Q131+$R131+IF(ISBLANK($E131),0,$F131*(1-VLOOKUP($E131,'INFO_Matières recyclables'!$I$6:$M$14,4,0)))</f>
        <v>0</v>
      </c>
      <c r="Z131" s="67">
        <f>$G131+$H131+$I131+$J131+IF(ISBLANK($E131),0,$F131*VLOOKUP($E131,'INFO_Matières recyclables'!$I$6:$M$14,5,0))</f>
        <v>0</v>
      </c>
      <c r="AA131" s="67">
        <f>$K131+$L131+$M131+$N131+$O131+$P131+$Q131+$R131+IF(ISBLANK($E131),0,$F131*(1-VLOOKUP($E131,'INFO_Matières recyclables'!$I$6:$M$14,5,0)))</f>
        <v>0</v>
      </c>
    </row>
    <row r="132" spans="2:27" x14ac:dyDescent="0.35">
      <c r="B132" s="5"/>
      <c r="C132" s="5"/>
      <c r="D132" s="26"/>
      <c r="E132" s="56"/>
      <c r="F132" s="58"/>
      <c r="G132" s="54"/>
      <c r="H132" s="54"/>
      <c r="I132" s="54"/>
      <c r="J132" s="54"/>
      <c r="K132" s="54"/>
      <c r="L132" s="54"/>
      <c r="M132" s="54"/>
      <c r="N132" s="54"/>
      <c r="O132" s="54"/>
      <c r="P132" s="61"/>
      <c r="Q132" s="75"/>
      <c r="R132" s="66"/>
      <c r="S132" s="65"/>
      <c r="T132" s="67">
        <f>$G132+$H132+$L132+IF(ISBLANK($E132),0,$F132*VLOOKUP($E132,'INFO_Matières recyclables'!$I$6:$M$14,2,0))</f>
        <v>0</v>
      </c>
      <c r="U132" s="67">
        <f>$I132+$J132+$K132+$M132+$N132+$O132+$P132+$Q132+$R132+IF(ISBLANK($E132),0,$F132*(1-VLOOKUP($E132,'INFO_Matières recyclables'!$I$6:$M$14,2,0)))</f>
        <v>0</v>
      </c>
      <c r="V132" s="67">
        <f>$G132+$H132+$K132+IF(ISBLANK($E132),0,$F132*VLOOKUP($E132,'INFO_Matières recyclables'!$I$6:$M$14,3,0))</f>
        <v>0</v>
      </c>
      <c r="W132" s="67">
        <f>$I132+$J132+$L132+$M132+$N132+$O132+$P132+$Q132+$R132+IF(ISBLANK($E132),0,$F132*(1-VLOOKUP($E132,'INFO_Matières recyclables'!$I$6:$M$14,3,0)))</f>
        <v>0</v>
      </c>
      <c r="X132" s="67">
        <f>$G132+$H132+$I132+IF(ISBLANK($E132),0,$F132*VLOOKUP($E132,'INFO_Matières recyclables'!$I$6:$M$14,4,0))</f>
        <v>0</v>
      </c>
      <c r="Y132" s="67">
        <f>$J132+$K132+$L132+$M132+$N132+$O132+$P132+$Q132+$R132+IF(ISBLANK($E132),0,$F132*(1-VLOOKUP($E132,'INFO_Matières recyclables'!$I$6:$M$14,4,0)))</f>
        <v>0</v>
      </c>
      <c r="Z132" s="67">
        <f>$G132+$H132+$I132+$J132+IF(ISBLANK($E132),0,$F132*VLOOKUP($E132,'INFO_Matières recyclables'!$I$6:$M$14,5,0))</f>
        <v>0</v>
      </c>
      <c r="AA132" s="67">
        <f>$K132+$L132+$M132+$N132+$O132+$P132+$Q132+$R132+IF(ISBLANK($E132),0,$F132*(1-VLOOKUP($E132,'INFO_Matières recyclables'!$I$6:$M$14,5,0)))</f>
        <v>0</v>
      </c>
    </row>
    <row r="133" spans="2:27" x14ac:dyDescent="0.35">
      <c r="B133" s="5"/>
      <c r="C133" s="5"/>
      <c r="D133" s="26"/>
      <c r="E133" s="56"/>
      <c r="F133" s="58"/>
      <c r="G133" s="54"/>
      <c r="H133" s="54"/>
      <c r="I133" s="54"/>
      <c r="J133" s="54"/>
      <c r="K133" s="54"/>
      <c r="L133" s="54"/>
      <c r="M133" s="54"/>
      <c r="N133" s="54"/>
      <c r="O133" s="54"/>
      <c r="P133" s="61"/>
      <c r="Q133" s="75"/>
      <c r="R133" s="66"/>
      <c r="S133" s="65"/>
      <c r="T133" s="67">
        <f>$G133+$H133+$L133+IF(ISBLANK($E133),0,$F133*VLOOKUP($E133,'INFO_Matières recyclables'!$I$6:$M$14,2,0))</f>
        <v>0</v>
      </c>
      <c r="U133" s="67">
        <f>$I133+$J133+$K133+$M133+$N133+$O133+$P133+$Q133+$R133+IF(ISBLANK($E133),0,$F133*(1-VLOOKUP($E133,'INFO_Matières recyclables'!$I$6:$M$14,2,0)))</f>
        <v>0</v>
      </c>
      <c r="V133" s="67">
        <f>$G133+$H133+$K133+IF(ISBLANK($E133),0,$F133*VLOOKUP($E133,'INFO_Matières recyclables'!$I$6:$M$14,3,0))</f>
        <v>0</v>
      </c>
      <c r="W133" s="67">
        <f>$I133+$J133+$L133+$M133+$N133+$O133+$P133+$Q133+$R133+IF(ISBLANK($E133),0,$F133*(1-VLOOKUP($E133,'INFO_Matières recyclables'!$I$6:$M$14,3,0)))</f>
        <v>0</v>
      </c>
      <c r="X133" s="67">
        <f>$G133+$H133+$I133+IF(ISBLANK($E133),0,$F133*VLOOKUP($E133,'INFO_Matières recyclables'!$I$6:$M$14,4,0))</f>
        <v>0</v>
      </c>
      <c r="Y133" s="67">
        <f>$J133+$K133+$L133+$M133+$N133+$O133+$P133+$Q133+$R133+IF(ISBLANK($E133),0,$F133*(1-VLOOKUP($E133,'INFO_Matières recyclables'!$I$6:$M$14,4,0)))</f>
        <v>0</v>
      </c>
      <c r="Z133" s="67">
        <f>$G133+$H133+$I133+$J133+IF(ISBLANK($E133),0,$F133*VLOOKUP($E133,'INFO_Matières recyclables'!$I$6:$M$14,5,0))</f>
        <v>0</v>
      </c>
      <c r="AA133" s="67">
        <f>$K133+$L133+$M133+$N133+$O133+$P133+$Q133+$R133+IF(ISBLANK($E133),0,$F133*(1-VLOOKUP($E133,'INFO_Matières recyclables'!$I$6:$M$14,5,0)))</f>
        <v>0</v>
      </c>
    </row>
    <row r="134" spans="2:27" x14ac:dyDescent="0.35">
      <c r="B134" s="5"/>
      <c r="C134" s="5"/>
      <c r="D134" s="26"/>
      <c r="E134" s="56"/>
      <c r="F134" s="58"/>
      <c r="G134" s="54"/>
      <c r="H134" s="54"/>
      <c r="I134" s="54"/>
      <c r="J134" s="54"/>
      <c r="K134" s="54"/>
      <c r="L134" s="54"/>
      <c r="M134" s="54"/>
      <c r="N134" s="54"/>
      <c r="O134" s="54"/>
      <c r="P134" s="61"/>
      <c r="Q134" s="75"/>
      <c r="R134" s="66"/>
      <c r="S134" s="65"/>
      <c r="T134" s="67">
        <f>$G134+$H134+$L134+IF(ISBLANK($E134),0,$F134*VLOOKUP($E134,'INFO_Matières recyclables'!$I$6:$M$14,2,0))</f>
        <v>0</v>
      </c>
      <c r="U134" s="67">
        <f>$I134+$J134+$K134+$M134+$N134+$O134+$P134+$Q134+$R134+IF(ISBLANK($E134),0,$F134*(1-VLOOKUP($E134,'INFO_Matières recyclables'!$I$6:$M$14,2,0)))</f>
        <v>0</v>
      </c>
      <c r="V134" s="67">
        <f>$G134+$H134+$K134+IF(ISBLANK($E134),0,$F134*VLOOKUP($E134,'INFO_Matières recyclables'!$I$6:$M$14,3,0))</f>
        <v>0</v>
      </c>
      <c r="W134" s="67">
        <f>$I134+$J134+$L134+$M134+$N134+$O134+$P134+$Q134+$R134+IF(ISBLANK($E134),0,$F134*(1-VLOOKUP($E134,'INFO_Matières recyclables'!$I$6:$M$14,3,0)))</f>
        <v>0</v>
      </c>
      <c r="X134" s="67">
        <f>$G134+$H134+$I134+IF(ISBLANK($E134),0,$F134*VLOOKUP($E134,'INFO_Matières recyclables'!$I$6:$M$14,4,0))</f>
        <v>0</v>
      </c>
      <c r="Y134" s="67">
        <f>$J134+$K134+$L134+$M134+$N134+$O134+$P134+$Q134+$R134+IF(ISBLANK($E134),0,$F134*(1-VLOOKUP($E134,'INFO_Matières recyclables'!$I$6:$M$14,4,0)))</f>
        <v>0</v>
      </c>
      <c r="Z134" s="67">
        <f>$G134+$H134+$I134+$J134+IF(ISBLANK($E134),0,$F134*VLOOKUP($E134,'INFO_Matières recyclables'!$I$6:$M$14,5,0))</f>
        <v>0</v>
      </c>
      <c r="AA134" s="67">
        <f>$K134+$L134+$M134+$N134+$O134+$P134+$Q134+$R134+IF(ISBLANK($E134),0,$F134*(1-VLOOKUP($E134,'INFO_Matières recyclables'!$I$6:$M$14,5,0)))</f>
        <v>0</v>
      </c>
    </row>
    <row r="135" spans="2:27" x14ac:dyDescent="0.35">
      <c r="B135" s="5"/>
      <c r="C135" s="5"/>
      <c r="D135" s="26"/>
      <c r="E135" s="56"/>
      <c r="F135" s="58"/>
      <c r="G135" s="54"/>
      <c r="H135" s="54"/>
      <c r="I135" s="54"/>
      <c r="J135" s="54"/>
      <c r="K135" s="54"/>
      <c r="L135" s="54"/>
      <c r="M135" s="54"/>
      <c r="N135" s="54"/>
      <c r="O135" s="54"/>
      <c r="P135" s="61"/>
      <c r="Q135" s="75"/>
      <c r="R135" s="66"/>
      <c r="S135" s="65"/>
      <c r="T135" s="67">
        <f>$G135+$H135+$L135+IF(ISBLANK($E135),0,$F135*VLOOKUP($E135,'INFO_Matières recyclables'!$I$6:$M$14,2,0))</f>
        <v>0</v>
      </c>
      <c r="U135" s="67">
        <f>$I135+$J135+$K135+$M135+$N135+$O135+$P135+$Q135+$R135+IF(ISBLANK($E135),0,$F135*(1-VLOOKUP($E135,'INFO_Matières recyclables'!$I$6:$M$14,2,0)))</f>
        <v>0</v>
      </c>
      <c r="V135" s="67">
        <f>$G135+$H135+$K135+IF(ISBLANK($E135),0,$F135*VLOOKUP($E135,'INFO_Matières recyclables'!$I$6:$M$14,3,0))</f>
        <v>0</v>
      </c>
      <c r="W135" s="67">
        <f>$I135+$J135+$L135+$M135+$N135+$O135+$P135+$Q135+$R135+IF(ISBLANK($E135),0,$F135*(1-VLOOKUP($E135,'INFO_Matières recyclables'!$I$6:$M$14,3,0)))</f>
        <v>0</v>
      </c>
      <c r="X135" s="67">
        <f>$G135+$H135+$I135+IF(ISBLANK($E135),0,$F135*VLOOKUP($E135,'INFO_Matières recyclables'!$I$6:$M$14,4,0))</f>
        <v>0</v>
      </c>
      <c r="Y135" s="67">
        <f>$J135+$K135+$L135+$M135+$N135+$O135+$P135+$Q135+$R135+IF(ISBLANK($E135),0,$F135*(1-VLOOKUP($E135,'INFO_Matières recyclables'!$I$6:$M$14,4,0)))</f>
        <v>0</v>
      </c>
      <c r="Z135" s="67">
        <f>$G135+$H135+$I135+$J135+IF(ISBLANK($E135),0,$F135*VLOOKUP($E135,'INFO_Matières recyclables'!$I$6:$M$14,5,0))</f>
        <v>0</v>
      </c>
      <c r="AA135" s="67">
        <f>$K135+$L135+$M135+$N135+$O135+$P135+$Q135+$R135+IF(ISBLANK($E135),0,$F135*(1-VLOOKUP($E135,'INFO_Matières recyclables'!$I$6:$M$14,5,0)))</f>
        <v>0</v>
      </c>
    </row>
    <row r="136" spans="2:27" x14ac:dyDescent="0.35">
      <c r="B136" s="5"/>
      <c r="C136" s="5"/>
      <c r="D136" s="26"/>
      <c r="E136" s="56"/>
      <c r="F136" s="58"/>
      <c r="G136" s="54"/>
      <c r="H136" s="54"/>
      <c r="I136" s="54"/>
      <c r="J136" s="54"/>
      <c r="K136" s="54"/>
      <c r="L136" s="54"/>
      <c r="M136" s="54"/>
      <c r="N136" s="54"/>
      <c r="O136" s="54"/>
      <c r="P136" s="61"/>
      <c r="Q136" s="75"/>
      <c r="R136" s="66"/>
      <c r="S136" s="65"/>
      <c r="T136" s="67">
        <f>$G136+$H136+$L136+IF(ISBLANK($E136),0,$F136*VLOOKUP($E136,'INFO_Matières recyclables'!$I$6:$M$14,2,0))</f>
        <v>0</v>
      </c>
      <c r="U136" s="67">
        <f>$I136+$J136+$K136+$M136+$N136+$O136+$P136+$Q136+$R136+IF(ISBLANK($E136),0,$F136*(1-VLOOKUP($E136,'INFO_Matières recyclables'!$I$6:$M$14,2,0)))</f>
        <v>0</v>
      </c>
      <c r="V136" s="67">
        <f>$G136+$H136+$K136+IF(ISBLANK($E136),0,$F136*VLOOKUP($E136,'INFO_Matières recyclables'!$I$6:$M$14,3,0))</f>
        <v>0</v>
      </c>
      <c r="W136" s="67">
        <f>$I136+$J136+$L136+$M136+$N136+$O136+$P136+$Q136+$R136+IF(ISBLANK($E136),0,$F136*(1-VLOOKUP($E136,'INFO_Matières recyclables'!$I$6:$M$14,3,0)))</f>
        <v>0</v>
      </c>
      <c r="X136" s="67">
        <f>$G136+$H136+$I136+IF(ISBLANK($E136),0,$F136*VLOOKUP($E136,'INFO_Matières recyclables'!$I$6:$M$14,4,0))</f>
        <v>0</v>
      </c>
      <c r="Y136" s="67">
        <f>$J136+$K136+$L136+$M136+$N136+$O136+$P136+$Q136+$R136+IF(ISBLANK($E136),0,$F136*(1-VLOOKUP($E136,'INFO_Matières recyclables'!$I$6:$M$14,4,0)))</f>
        <v>0</v>
      </c>
      <c r="Z136" s="67">
        <f>$G136+$H136+$I136+$J136+IF(ISBLANK($E136),0,$F136*VLOOKUP($E136,'INFO_Matières recyclables'!$I$6:$M$14,5,0))</f>
        <v>0</v>
      </c>
      <c r="AA136" s="67">
        <f>$K136+$L136+$M136+$N136+$O136+$P136+$Q136+$R136+IF(ISBLANK($E136),0,$F136*(1-VLOOKUP($E136,'INFO_Matières recyclables'!$I$6:$M$14,5,0)))</f>
        <v>0</v>
      </c>
    </row>
    <row r="137" spans="2:27" x14ac:dyDescent="0.35">
      <c r="B137" s="5"/>
      <c r="C137" s="5"/>
      <c r="D137" s="26"/>
      <c r="E137" s="56"/>
      <c r="F137" s="58"/>
      <c r="G137" s="54"/>
      <c r="H137" s="54"/>
      <c r="I137" s="54"/>
      <c r="J137" s="54"/>
      <c r="K137" s="54"/>
      <c r="L137" s="54"/>
      <c r="M137" s="54"/>
      <c r="N137" s="54"/>
      <c r="O137" s="54"/>
      <c r="P137" s="61"/>
      <c r="Q137" s="75"/>
      <c r="R137" s="66"/>
      <c r="S137" s="65"/>
      <c r="T137" s="67">
        <f>$G137+$H137+$L137+IF(ISBLANK($E137),0,$F137*VLOOKUP($E137,'INFO_Matières recyclables'!$I$6:$M$14,2,0))</f>
        <v>0</v>
      </c>
      <c r="U137" s="67">
        <f>$I137+$J137+$K137+$M137+$N137+$O137+$P137+$Q137+$R137+IF(ISBLANK($E137),0,$F137*(1-VLOOKUP($E137,'INFO_Matières recyclables'!$I$6:$M$14,2,0)))</f>
        <v>0</v>
      </c>
      <c r="V137" s="67">
        <f>$G137+$H137+$K137+IF(ISBLANK($E137),0,$F137*VLOOKUP($E137,'INFO_Matières recyclables'!$I$6:$M$14,3,0))</f>
        <v>0</v>
      </c>
      <c r="W137" s="67">
        <f>$I137+$J137+$L137+$M137+$N137+$O137+$P137+$Q137+$R137+IF(ISBLANK($E137),0,$F137*(1-VLOOKUP($E137,'INFO_Matières recyclables'!$I$6:$M$14,3,0)))</f>
        <v>0</v>
      </c>
      <c r="X137" s="67">
        <f>$G137+$H137+$I137+IF(ISBLANK($E137),0,$F137*VLOOKUP($E137,'INFO_Matières recyclables'!$I$6:$M$14,4,0))</f>
        <v>0</v>
      </c>
      <c r="Y137" s="67">
        <f>$J137+$K137+$L137+$M137+$N137+$O137+$P137+$Q137+$R137+IF(ISBLANK($E137),0,$F137*(1-VLOOKUP($E137,'INFO_Matières recyclables'!$I$6:$M$14,4,0)))</f>
        <v>0</v>
      </c>
      <c r="Z137" s="67">
        <f>$G137+$H137+$I137+$J137+IF(ISBLANK($E137),0,$F137*VLOOKUP($E137,'INFO_Matières recyclables'!$I$6:$M$14,5,0))</f>
        <v>0</v>
      </c>
      <c r="AA137" s="67">
        <f>$K137+$L137+$M137+$N137+$O137+$P137+$Q137+$R137+IF(ISBLANK($E137),0,$F137*(1-VLOOKUP($E137,'INFO_Matières recyclables'!$I$6:$M$14,5,0)))</f>
        <v>0</v>
      </c>
    </row>
    <row r="138" spans="2:27" x14ac:dyDescent="0.35">
      <c r="B138" s="5"/>
      <c r="C138" s="5"/>
      <c r="D138" s="26"/>
      <c r="E138" s="56"/>
      <c r="F138" s="58"/>
      <c r="G138" s="54"/>
      <c r="H138" s="54"/>
      <c r="I138" s="54"/>
      <c r="J138" s="54"/>
      <c r="K138" s="54"/>
      <c r="L138" s="54"/>
      <c r="M138" s="54"/>
      <c r="N138" s="54"/>
      <c r="O138" s="54"/>
      <c r="P138" s="61"/>
      <c r="Q138" s="75"/>
      <c r="R138" s="66"/>
      <c r="S138" s="65"/>
      <c r="T138" s="67">
        <f>$G138+$H138+$L138+IF(ISBLANK($E138),0,$F138*VLOOKUP($E138,'INFO_Matières recyclables'!$I$6:$M$14,2,0))</f>
        <v>0</v>
      </c>
      <c r="U138" s="67">
        <f>$I138+$J138+$K138+$M138+$N138+$O138+$P138+$Q138+$R138+IF(ISBLANK($E138),0,$F138*(1-VLOOKUP($E138,'INFO_Matières recyclables'!$I$6:$M$14,2,0)))</f>
        <v>0</v>
      </c>
      <c r="V138" s="67">
        <f>$G138+$H138+$K138+IF(ISBLANK($E138),0,$F138*VLOOKUP($E138,'INFO_Matières recyclables'!$I$6:$M$14,3,0))</f>
        <v>0</v>
      </c>
      <c r="W138" s="67">
        <f>$I138+$J138+$L138+$M138+$N138+$O138+$P138+$Q138+$R138+IF(ISBLANK($E138),0,$F138*(1-VLOOKUP($E138,'INFO_Matières recyclables'!$I$6:$M$14,3,0)))</f>
        <v>0</v>
      </c>
      <c r="X138" s="67">
        <f>$G138+$H138+$I138+IF(ISBLANK($E138),0,$F138*VLOOKUP($E138,'INFO_Matières recyclables'!$I$6:$M$14,4,0))</f>
        <v>0</v>
      </c>
      <c r="Y138" s="67">
        <f>$J138+$K138+$L138+$M138+$N138+$O138+$P138+$Q138+$R138+IF(ISBLANK($E138),0,$F138*(1-VLOOKUP($E138,'INFO_Matières recyclables'!$I$6:$M$14,4,0)))</f>
        <v>0</v>
      </c>
      <c r="Z138" s="67">
        <f>$G138+$H138+$I138+$J138+IF(ISBLANK($E138),0,$F138*VLOOKUP($E138,'INFO_Matières recyclables'!$I$6:$M$14,5,0))</f>
        <v>0</v>
      </c>
      <c r="AA138" s="67">
        <f>$K138+$L138+$M138+$N138+$O138+$P138+$Q138+$R138+IF(ISBLANK($E138),0,$F138*(1-VLOOKUP($E138,'INFO_Matières recyclables'!$I$6:$M$14,5,0)))</f>
        <v>0</v>
      </c>
    </row>
    <row r="139" spans="2:27" x14ac:dyDescent="0.35">
      <c r="B139" s="5"/>
      <c r="C139" s="5"/>
      <c r="D139" s="26"/>
      <c r="E139" s="56"/>
      <c r="F139" s="58"/>
      <c r="G139" s="54"/>
      <c r="H139" s="54"/>
      <c r="I139" s="54"/>
      <c r="J139" s="54"/>
      <c r="K139" s="54"/>
      <c r="L139" s="54"/>
      <c r="M139" s="54"/>
      <c r="N139" s="54"/>
      <c r="O139" s="54"/>
      <c r="P139" s="61"/>
      <c r="Q139" s="75"/>
      <c r="R139" s="66"/>
      <c r="S139" s="65"/>
      <c r="T139" s="67">
        <f>$G139+$H139+$L139+IF(ISBLANK($E139),0,$F139*VLOOKUP($E139,'INFO_Matières recyclables'!$I$6:$M$14,2,0))</f>
        <v>0</v>
      </c>
      <c r="U139" s="67">
        <f>$I139+$J139+$K139+$M139+$N139+$O139+$P139+$Q139+$R139+IF(ISBLANK($E139),0,$F139*(1-VLOOKUP($E139,'INFO_Matières recyclables'!$I$6:$M$14,2,0)))</f>
        <v>0</v>
      </c>
      <c r="V139" s="67">
        <f>$G139+$H139+$K139+IF(ISBLANK($E139),0,$F139*VLOOKUP($E139,'INFO_Matières recyclables'!$I$6:$M$14,3,0))</f>
        <v>0</v>
      </c>
      <c r="W139" s="67">
        <f>$I139+$J139+$L139+$M139+$N139+$O139+$P139+$Q139+$R139+IF(ISBLANK($E139),0,$F139*(1-VLOOKUP($E139,'INFO_Matières recyclables'!$I$6:$M$14,3,0)))</f>
        <v>0</v>
      </c>
      <c r="X139" s="67">
        <f>$G139+$H139+$I139+IF(ISBLANK($E139),0,$F139*VLOOKUP($E139,'INFO_Matières recyclables'!$I$6:$M$14,4,0))</f>
        <v>0</v>
      </c>
      <c r="Y139" s="67">
        <f>$J139+$K139+$L139+$M139+$N139+$O139+$P139+$Q139+$R139+IF(ISBLANK($E139),0,$F139*(1-VLOOKUP($E139,'INFO_Matières recyclables'!$I$6:$M$14,4,0)))</f>
        <v>0</v>
      </c>
      <c r="Z139" s="67">
        <f>$G139+$H139+$I139+$J139+IF(ISBLANK($E139),0,$F139*VLOOKUP($E139,'INFO_Matières recyclables'!$I$6:$M$14,5,0))</f>
        <v>0</v>
      </c>
      <c r="AA139" s="67">
        <f>$K139+$L139+$M139+$N139+$O139+$P139+$Q139+$R139+IF(ISBLANK($E139),0,$F139*(1-VLOOKUP($E139,'INFO_Matières recyclables'!$I$6:$M$14,5,0)))</f>
        <v>0</v>
      </c>
    </row>
    <row r="140" spans="2:27" x14ac:dyDescent="0.35">
      <c r="B140" s="5"/>
      <c r="C140" s="5"/>
      <c r="D140" s="26"/>
      <c r="E140" s="56"/>
      <c r="F140" s="58"/>
      <c r="G140" s="54"/>
      <c r="H140" s="54"/>
      <c r="I140" s="54"/>
      <c r="J140" s="54"/>
      <c r="K140" s="54"/>
      <c r="L140" s="54"/>
      <c r="M140" s="54"/>
      <c r="N140" s="54"/>
      <c r="O140" s="54"/>
      <c r="P140" s="61"/>
      <c r="Q140" s="75"/>
      <c r="R140" s="66"/>
      <c r="S140" s="65"/>
      <c r="T140" s="67">
        <f>$G140+$H140+$L140+IF(ISBLANK($E140),0,$F140*VLOOKUP($E140,'INFO_Matières recyclables'!$I$6:$M$14,2,0))</f>
        <v>0</v>
      </c>
      <c r="U140" s="67">
        <f>$I140+$J140+$K140+$M140+$N140+$O140+$P140+$Q140+$R140+IF(ISBLANK($E140),0,$F140*(1-VLOOKUP($E140,'INFO_Matières recyclables'!$I$6:$M$14,2,0)))</f>
        <v>0</v>
      </c>
      <c r="V140" s="67">
        <f>$G140+$H140+$K140+IF(ISBLANK($E140),0,$F140*VLOOKUP($E140,'INFO_Matières recyclables'!$I$6:$M$14,3,0))</f>
        <v>0</v>
      </c>
      <c r="W140" s="67">
        <f>$I140+$J140+$L140+$M140+$N140+$O140+$P140+$Q140+$R140+IF(ISBLANK($E140),0,$F140*(1-VLOOKUP($E140,'INFO_Matières recyclables'!$I$6:$M$14,3,0)))</f>
        <v>0</v>
      </c>
      <c r="X140" s="67">
        <f>$G140+$H140+$I140+IF(ISBLANK($E140),0,$F140*VLOOKUP($E140,'INFO_Matières recyclables'!$I$6:$M$14,4,0))</f>
        <v>0</v>
      </c>
      <c r="Y140" s="67">
        <f>$J140+$K140+$L140+$M140+$N140+$O140+$P140+$Q140+$R140+IF(ISBLANK($E140),0,$F140*(1-VLOOKUP($E140,'INFO_Matières recyclables'!$I$6:$M$14,4,0)))</f>
        <v>0</v>
      </c>
      <c r="Z140" s="67">
        <f>$G140+$H140+$I140+$J140+IF(ISBLANK($E140),0,$F140*VLOOKUP($E140,'INFO_Matières recyclables'!$I$6:$M$14,5,0))</f>
        <v>0</v>
      </c>
      <c r="AA140" s="67">
        <f>$K140+$L140+$M140+$N140+$O140+$P140+$Q140+$R140+IF(ISBLANK($E140),0,$F140*(1-VLOOKUP($E140,'INFO_Matières recyclables'!$I$6:$M$14,5,0)))</f>
        <v>0</v>
      </c>
    </row>
    <row r="141" spans="2:27" x14ac:dyDescent="0.35">
      <c r="B141" s="5"/>
      <c r="C141" s="5"/>
      <c r="D141" s="26"/>
      <c r="E141" s="56"/>
      <c r="F141" s="58"/>
      <c r="G141" s="54"/>
      <c r="H141" s="54"/>
      <c r="I141" s="54"/>
      <c r="J141" s="54"/>
      <c r="K141" s="54"/>
      <c r="L141" s="54"/>
      <c r="M141" s="54"/>
      <c r="N141" s="54"/>
      <c r="O141" s="54"/>
      <c r="P141" s="61"/>
      <c r="Q141" s="75"/>
      <c r="R141" s="66"/>
      <c r="S141" s="65"/>
      <c r="T141" s="67">
        <f>$G141+$H141+$L141+IF(ISBLANK($E141),0,$F141*VLOOKUP($E141,'INFO_Matières recyclables'!$I$6:$M$14,2,0))</f>
        <v>0</v>
      </c>
      <c r="U141" s="67">
        <f>$I141+$J141+$K141+$M141+$N141+$O141+$P141+$Q141+$R141+IF(ISBLANK($E141),0,$F141*(1-VLOOKUP($E141,'INFO_Matières recyclables'!$I$6:$M$14,2,0)))</f>
        <v>0</v>
      </c>
      <c r="V141" s="67">
        <f>$G141+$H141+$K141+IF(ISBLANK($E141),0,$F141*VLOOKUP($E141,'INFO_Matières recyclables'!$I$6:$M$14,3,0))</f>
        <v>0</v>
      </c>
      <c r="W141" s="67">
        <f>$I141+$J141+$L141+$M141+$N141+$O141+$P141+$Q141+$R141+IF(ISBLANK($E141),0,$F141*(1-VLOOKUP($E141,'INFO_Matières recyclables'!$I$6:$M$14,3,0)))</f>
        <v>0</v>
      </c>
      <c r="X141" s="67">
        <f>$G141+$H141+$I141+IF(ISBLANK($E141),0,$F141*VLOOKUP($E141,'INFO_Matières recyclables'!$I$6:$M$14,4,0))</f>
        <v>0</v>
      </c>
      <c r="Y141" s="67">
        <f>$J141+$K141+$L141+$M141+$N141+$O141+$P141+$Q141+$R141+IF(ISBLANK($E141),0,$F141*(1-VLOOKUP($E141,'INFO_Matières recyclables'!$I$6:$M$14,4,0)))</f>
        <v>0</v>
      </c>
      <c r="Z141" s="67">
        <f>$G141+$H141+$I141+$J141+IF(ISBLANK($E141),0,$F141*VLOOKUP($E141,'INFO_Matières recyclables'!$I$6:$M$14,5,0))</f>
        <v>0</v>
      </c>
      <c r="AA141" s="67">
        <f>$K141+$L141+$M141+$N141+$O141+$P141+$Q141+$R141+IF(ISBLANK($E141),0,$F141*(1-VLOOKUP($E141,'INFO_Matières recyclables'!$I$6:$M$14,5,0)))</f>
        <v>0</v>
      </c>
    </row>
    <row r="142" spans="2:27" x14ac:dyDescent="0.35">
      <c r="B142" s="5"/>
      <c r="C142" s="5"/>
      <c r="D142" s="26"/>
      <c r="E142" s="56"/>
      <c r="F142" s="58"/>
      <c r="G142" s="54"/>
      <c r="H142" s="54"/>
      <c r="I142" s="54"/>
      <c r="J142" s="54"/>
      <c r="K142" s="54"/>
      <c r="L142" s="54"/>
      <c r="M142" s="54"/>
      <c r="N142" s="54"/>
      <c r="O142" s="54"/>
      <c r="P142" s="61"/>
      <c r="Q142" s="75"/>
      <c r="R142" s="66"/>
      <c r="S142" s="65"/>
      <c r="T142" s="67">
        <f>$G142+$H142+$L142+IF(ISBLANK($E142),0,$F142*VLOOKUP($E142,'INFO_Matières recyclables'!$I$6:$M$14,2,0))</f>
        <v>0</v>
      </c>
      <c r="U142" s="67">
        <f>$I142+$J142+$K142+$M142+$N142+$O142+$P142+$Q142+$R142+IF(ISBLANK($E142),0,$F142*(1-VLOOKUP($E142,'INFO_Matières recyclables'!$I$6:$M$14,2,0)))</f>
        <v>0</v>
      </c>
      <c r="V142" s="67">
        <f>$G142+$H142+$K142+IF(ISBLANK($E142),0,$F142*VLOOKUP($E142,'INFO_Matières recyclables'!$I$6:$M$14,3,0))</f>
        <v>0</v>
      </c>
      <c r="W142" s="67">
        <f>$I142+$J142+$L142+$M142+$N142+$O142+$P142+$Q142+$R142+IF(ISBLANK($E142),0,$F142*(1-VLOOKUP($E142,'INFO_Matières recyclables'!$I$6:$M$14,3,0)))</f>
        <v>0</v>
      </c>
      <c r="X142" s="67">
        <f>$G142+$H142+$I142+IF(ISBLANK($E142),0,$F142*VLOOKUP($E142,'INFO_Matières recyclables'!$I$6:$M$14,4,0))</f>
        <v>0</v>
      </c>
      <c r="Y142" s="67">
        <f>$J142+$K142+$L142+$M142+$N142+$O142+$P142+$Q142+$R142+IF(ISBLANK($E142),0,$F142*(1-VLOOKUP($E142,'INFO_Matières recyclables'!$I$6:$M$14,4,0)))</f>
        <v>0</v>
      </c>
      <c r="Z142" s="67">
        <f>$G142+$H142+$I142+$J142+IF(ISBLANK($E142),0,$F142*VLOOKUP($E142,'INFO_Matières recyclables'!$I$6:$M$14,5,0))</f>
        <v>0</v>
      </c>
      <c r="AA142" s="67">
        <f>$K142+$L142+$M142+$N142+$O142+$P142+$Q142+$R142+IF(ISBLANK($E142),0,$F142*(1-VLOOKUP($E142,'INFO_Matières recyclables'!$I$6:$M$14,5,0)))</f>
        <v>0</v>
      </c>
    </row>
    <row r="143" spans="2:27" x14ac:dyDescent="0.35">
      <c r="B143" s="5"/>
      <c r="C143" s="5"/>
      <c r="D143" s="26"/>
      <c r="E143" s="56"/>
      <c r="F143" s="58"/>
      <c r="G143" s="54"/>
      <c r="H143" s="54"/>
      <c r="I143" s="54"/>
      <c r="J143" s="54"/>
      <c r="K143" s="54"/>
      <c r="L143" s="54"/>
      <c r="M143" s="54"/>
      <c r="N143" s="54"/>
      <c r="O143" s="54"/>
      <c r="P143" s="61"/>
      <c r="Q143" s="75"/>
      <c r="R143" s="66"/>
      <c r="S143" s="65"/>
      <c r="T143" s="67">
        <f>$G143+$H143+$L143+IF(ISBLANK($E143),0,$F143*VLOOKUP($E143,'INFO_Matières recyclables'!$I$6:$M$14,2,0))</f>
        <v>0</v>
      </c>
      <c r="U143" s="67">
        <f>$I143+$J143+$K143+$M143+$N143+$O143+$P143+$Q143+$R143+IF(ISBLANK($E143),0,$F143*(1-VLOOKUP($E143,'INFO_Matières recyclables'!$I$6:$M$14,2,0)))</f>
        <v>0</v>
      </c>
      <c r="V143" s="67">
        <f>$G143+$H143+$K143+IF(ISBLANK($E143),0,$F143*VLOOKUP($E143,'INFO_Matières recyclables'!$I$6:$M$14,3,0))</f>
        <v>0</v>
      </c>
      <c r="W143" s="67">
        <f>$I143+$J143+$L143+$M143+$N143+$O143+$P143+$Q143+$R143+IF(ISBLANK($E143),0,$F143*(1-VLOOKUP($E143,'INFO_Matières recyclables'!$I$6:$M$14,3,0)))</f>
        <v>0</v>
      </c>
      <c r="X143" s="67">
        <f>$G143+$H143+$I143+IF(ISBLANK($E143),0,$F143*VLOOKUP($E143,'INFO_Matières recyclables'!$I$6:$M$14,4,0))</f>
        <v>0</v>
      </c>
      <c r="Y143" s="67">
        <f>$J143+$K143+$L143+$M143+$N143+$O143+$P143+$Q143+$R143+IF(ISBLANK($E143),0,$F143*(1-VLOOKUP($E143,'INFO_Matières recyclables'!$I$6:$M$14,4,0)))</f>
        <v>0</v>
      </c>
      <c r="Z143" s="67">
        <f>$G143+$H143+$I143+$J143+IF(ISBLANK($E143),0,$F143*VLOOKUP($E143,'INFO_Matières recyclables'!$I$6:$M$14,5,0))</f>
        <v>0</v>
      </c>
      <c r="AA143" s="67">
        <f>$K143+$L143+$M143+$N143+$O143+$P143+$Q143+$R143+IF(ISBLANK($E143),0,$F143*(1-VLOOKUP($E143,'INFO_Matières recyclables'!$I$6:$M$14,5,0)))</f>
        <v>0</v>
      </c>
    </row>
    <row r="144" spans="2:27" x14ac:dyDescent="0.35">
      <c r="B144" s="5"/>
      <c r="C144" s="5"/>
      <c r="D144" s="26"/>
      <c r="E144" s="56"/>
      <c r="F144" s="58"/>
      <c r="G144" s="54"/>
      <c r="H144" s="54"/>
      <c r="I144" s="54"/>
      <c r="J144" s="54"/>
      <c r="K144" s="54"/>
      <c r="L144" s="54"/>
      <c r="M144" s="54"/>
      <c r="N144" s="54"/>
      <c r="O144" s="54"/>
      <c r="P144" s="61"/>
      <c r="Q144" s="75"/>
      <c r="R144" s="66"/>
      <c r="S144" s="65"/>
      <c r="T144" s="67">
        <f>$G144+$H144+$L144+IF(ISBLANK($E144),0,$F144*VLOOKUP($E144,'INFO_Matières recyclables'!$I$6:$M$14,2,0))</f>
        <v>0</v>
      </c>
      <c r="U144" s="67">
        <f>$I144+$J144+$K144+$M144+$N144+$O144+$P144+$Q144+$R144+IF(ISBLANK($E144),0,$F144*(1-VLOOKUP($E144,'INFO_Matières recyclables'!$I$6:$M$14,2,0)))</f>
        <v>0</v>
      </c>
      <c r="V144" s="67">
        <f>$G144+$H144+$K144+IF(ISBLANK($E144),0,$F144*VLOOKUP($E144,'INFO_Matières recyclables'!$I$6:$M$14,3,0))</f>
        <v>0</v>
      </c>
      <c r="W144" s="67">
        <f>$I144+$J144+$L144+$M144+$N144+$O144+$P144+$Q144+$R144+IF(ISBLANK($E144),0,$F144*(1-VLOOKUP($E144,'INFO_Matières recyclables'!$I$6:$M$14,3,0)))</f>
        <v>0</v>
      </c>
      <c r="X144" s="67">
        <f>$G144+$H144+$I144+IF(ISBLANK($E144),0,$F144*VLOOKUP($E144,'INFO_Matières recyclables'!$I$6:$M$14,4,0))</f>
        <v>0</v>
      </c>
      <c r="Y144" s="67">
        <f>$J144+$K144+$L144+$M144+$N144+$O144+$P144+$Q144+$R144+IF(ISBLANK($E144),0,$F144*(1-VLOOKUP($E144,'INFO_Matières recyclables'!$I$6:$M$14,4,0)))</f>
        <v>0</v>
      </c>
      <c r="Z144" s="67">
        <f>$G144+$H144+$I144+$J144+IF(ISBLANK($E144),0,$F144*VLOOKUP($E144,'INFO_Matières recyclables'!$I$6:$M$14,5,0))</f>
        <v>0</v>
      </c>
      <c r="AA144" s="67">
        <f>$K144+$L144+$M144+$N144+$O144+$P144+$Q144+$R144+IF(ISBLANK($E144),0,$F144*(1-VLOOKUP($E144,'INFO_Matières recyclables'!$I$6:$M$14,5,0)))</f>
        <v>0</v>
      </c>
    </row>
    <row r="145" spans="2:27" x14ac:dyDescent="0.35">
      <c r="B145" s="5"/>
      <c r="C145" s="5"/>
      <c r="D145" s="26"/>
      <c r="E145" s="56"/>
      <c r="F145" s="58"/>
      <c r="G145" s="54"/>
      <c r="H145" s="54"/>
      <c r="I145" s="54"/>
      <c r="J145" s="54"/>
      <c r="K145" s="54"/>
      <c r="L145" s="54"/>
      <c r="M145" s="54"/>
      <c r="N145" s="54"/>
      <c r="O145" s="54"/>
      <c r="P145" s="61"/>
      <c r="Q145" s="75"/>
      <c r="R145" s="66"/>
      <c r="S145" s="65"/>
      <c r="T145" s="67">
        <f>$G145+$H145+$L145+IF(ISBLANK($E145),0,$F145*VLOOKUP($E145,'INFO_Matières recyclables'!$I$6:$M$14,2,0))</f>
        <v>0</v>
      </c>
      <c r="U145" s="67">
        <f>$I145+$J145+$K145+$M145+$N145+$O145+$P145+$Q145+$R145+IF(ISBLANK($E145),0,$F145*(1-VLOOKUP($E145,'INFO_Matières recyclables'!$I$6:$M$14,2,0)))</f>
        <v>0</v>
      </c>
      <c r="V145" s="67">
        <f>$G145+$H145+$K145+IF(ISBLANK($E145),0,$F145*VLOOKUP($E145,'INFO_Matières recyclables'!$I$6:$M$14,3,0))</f>
        <v>0</v>
      </c>
      <c r="W145" s="67">
        <f>$I145+$J145+$L145+$M145+$N145+$O145+$P145+$Q145+$R145+IF(ISBLANK($E145),0,$F145*(1-VLOOKUP($E145,'INFO_Matières recyclables'!$I$6:$M$14,3,0)))</f>
        <v>0</v>
      </c>
      <c r="X145" s="67">
        <f>$G145+$H145+$I145+IF(ISBLANK($E145),0,$F145*VLOOKUP($E145,'INFO_Matières recyclables'!$I$6:$M$14,4,0))</f>
        <v>0</v>
      </c>
      <c r="Y145" s="67">
        <f>$J145+$K145+$L145+$M145+$N145+$O145+$P145+$Q145+$R145+IF(ISBLANK($E145),0,$F145*(1-VLOOKUP($E145,'INFO_Matières recyclables'!$I$6:$M$14,4,0)))</f>
        <v>0</v>
      </c>
      <c r="Z145" s="67">
        <f>$G145+$H145+$I145+$J145+IF(ISBLANK($E145),0,$F145*VLOOKUP($E145,'INFO_Matières recyclables'!$I$6:$M$14,5,0))</f>
        <v>0</v>
      </c>
      <c r="AA145" s="67">
        <f>$K145+$L145+$M145+$N145+$O145+$P145+$Q145+$R145+IF(ISBLANK($E145),0,$F145*(1-VLOOKUP($E145,'INFO_Matières recyclables'!$I$6:$M$14,5,0)))</f>
        <v>0</v>
      </c>
    </row>
    <row r="146" spans="2:27" x14ac:dyDescent="0.35">
      <c r="B146" s="5"/>
      <c r="C146" s="5"/>
      <c r="D146" s="26"/>
      <c r="E146" s="56"/>
      <c r="F146" s="58"/>
      <c r="G146" s="54"/>
      <c r="H146" s="54"/>
      <c r="I146" s="54"/>
      <c r="J146" s="54"/>
      <c r="K146" s="54"/>
      <c r="L146" s="54"/>
      <c r="M146" s="54"/>
      <c r="N146" s="54"/>
      <c r="O146" s="54"/>
      <c r="P146" s="61"/>
      <c r="Q146" s="75"/>
      <c r="R146" s="66"/>
      <c r="S146" s="65"/>
      <c r="T146" s="67">
        <f>$G146+$H146+$L146+IF(ISBLANK($E146),0,$F146*VLOOKUP($E146,'INFO_Matières recyclables'!$I$6:$M$14,2,0))</f>
        <v>0</v>
      </c>
      <c r="U146" s="67">
        <f>$I146+$J146+$K146+$M146+$N146+$O146+$P146+$Q146+$R146+IF(ISBLANK($E146),0,$F146*(1-VLOOKUP($E146,'INFO_Matières recyclables'!$I$6:$M$14,2,0)))</f>
        <v>0</v>
      </c>
      <c r="V146" s="67">
        <f>$G146+$H146+$K146+IF(ISBLANK($E146),0,$F146*VLOOKUP($E146,'INFO_Matières recyclables'!$I$6:$M$14,3,0))</f>
        <v>0</v>
      </c>
      <c r="W146" s="67">
        <f>$I146+$J146+$L146+$M146+$N146+$O146+$P146+$Q146+$R146+IF(ISBLANK($E146),0,$F146*(1-VLOOKUP($E146,'INFO_Matières recyclables'!$I$6:$M$14,3,0)))</f>
        <v>0</v>
      </c>
      <c r="X146" s="67">
        <f>$G146+$H146+$I146+IF(ISBLANK($E146),0,$F146*VLOOKUP($E146,'INFO_Matières recyclables'!$I$6:$M$14,4,0))</f>
        <v>0</v>
      </c>
      <c r="Y146" s="67">
        <f>$J146+$K146+$L146+$M146+$N146+$O146+$P146+$Q146+$R146+IF(ISBLANK($E146),0,$F146*(1-VLOOKUP($E146,'INFO_Matières recyclables'!$I$6:$M$14,4,0)))</f>
        <v>0</v>
      </c>
      <c r="Z146" s="67">
        <f>$G146+$H146+$I146+$J146+IF(ISBLANK($E146),0,$F146*VLOOKUP($E146,'INFO_Matières recyclables'!$I$6:$M$14,5,0))</f>
        <v>0</v>
      </c>
      <c r="AA146" s="67">
        <f>$K146+$L146+$M146+$N146+$O146+$P146+$Q146+$R146+IF(ISBLANK($E146),0,$F146*(1-VLOOKUP($E146,'INFO_Matières recyclables'!$I$6:$M$14,5,0)))</f>
        <v>0</v>
      </c>
    </row>
    <row r="147" spans="2:27" x14ac:dyDescent="0.35">
      <c r="B147" s="5"/>
      <c r="C147" s="5"/>
      <c r="D147" s="26"/>
      <c r="E147" s="56"/>
      <c r="F147" s="58"/>
      <c r="G147" s="54"/>
      <c r="H147" s="54"/>
      <c r="I147" s="54"/>
      <c r="J147" s="54"/>
      <c r="K147" s="54"/>
      <c r="L147" s="54"/>
      <c r="M147" s="54"/>
      <c r="N147" s="54"/>
      <c r="O147" s="54"/>
      <c r="P147" s="61"/>
      <c r="Q147" s="75"/>
      <c r="R147" s="66"/>
      <c r="S147" s="65"/>
      <c r="T147" s="67">
        <f>$G147+$H147+$L147+IF(ISBLANK($E147),0,$F147*VLOOKUP($E147,'INFO_Matières recyclables'!$I$6:$M$14,2,0))</f>
        <v>0</v>
      </c>
      <c r="U147" s="67">
        <f>$I147+$J147+$K147+$M147+$N147+$O147+$P147+$Q147+$R147+IF(ISBLANK($E147),0,$F147*(1-VLOOKUP($E147,'INFO_Matières recyclables'!$I$6:$M$14,2,0)))</f>
        <v>0</v>
      </c>
      <c r="V147" s="67">
        <f>$G147+$H147+$K147+IF(ISBLANK($E147),0,$F147*VLOOKUP($E147,'INFO_Matières recyclables'!$I$6:$M$14,3,0))</f>
        <v>0</v>
      </c>
      <c r="W147" s="67">
        <f>$I147+$J147+$L147+$M147+$N147+$O147+$P147+$Q147+$R147+IF(ISBLANK($E147),0,$F147*(1-VLOOKUP($E147,'INFO_Matières recyclables'!$I$6:$M$14,3,0)))</f>
        <v>0</v>
      </c>
      <c r="X147" s="67">
        <f>$G147+$H147+$I147+IF(ISBLANK($E147),0,$F147*VLOOKUP($E147,'INFO_Matières recyclables'!$I$6:$M$14,4,0))</f>
        <v>0</v>
      </c>
      <c r="Y147" s="67">
        <f>$J147+$K147+$L147+$M147+$N147+$O147+$P147+$Q147+$R147+IF(ISBLANK($E147),0,$F147*(1-VLOOKUP($E147,'INFO_Matières recyclables'!$I$6:$M$14,4,0)))</f>
        <v>0</v>
      </c>
      <c r="Z147" s="67">
        <f>$G147+$H147+$I147+$J147+IF(ISBLANK($E147),0,$F147*VLOOKUP($E147,'INFO_Matières recyclables'!$I$6:$M$14,5,0))</f>
        <v>0</v>
      </c>
      <c r="AA147" s="67">
        <f>$K147+$L147+$M147+$N147+$O147+$P147+$Q147+$R147+IF(ISBLANK($E147),0,$F147*(1-VLOOKUP($E147,'INFO_Matières recyclables'!$I$6:$M$14,5,0)))</f>
        <v>0</v>
      </c>
    </row>
    <row r="148" spans="2:27" x14ac:dyDescent="0.35">
      <c r="B148" s="5"/>
      <c r="C148" s="5"/>
      <c r="D148" s="26"/>
      <c r="E148" s="56"/>
      <c r="F148" s="58"/>
      <c r="G148" s="54"/>
      <c r="H148" s="54"/>
      <c r="I148" s="54"/>
      <c r="J148" s="54"/>
      <c r="K148" s="54"/>
      <c r="L148" s="54"/>
      <c r="M148" s="54"/>
      <c r="N148" s="54"/>
      <c r="O148" s="54"/>
      <c r="P148" s="61"/>
      <c r="Q148" s="75"/>
      <c r="R148" s="66"/>
      <c r="S148" s="65"/>
      <c r="T148" s="67">
        <f>$G148+$H148+$L148+IF(ISBLANK($E148),0,$F148*VLOOKUP($E148,'INFO_Matières recyclables'!$I$6:$M$14,2,0))</f>
        <v>0</v>
      </c>
      <c r="U148" s="67">
        <f>$I148+$J148+$K148+$M148+$N148+$O148+$P148+$Q148+$R148+IF(ISBLANK($E148),0,$F148*(1-VLOOKUP($E148,'INFO_Matières recyclables'!$I$6:$M$14,2,0)))</f>
        <v>0</v>
      </c>
      <c r="V148" s="67">
        <f>$G148+$H148+$K148+IF(ISBLANK($E148),0,$F148*VLOOKUP($E148,'INFO_Matières recyclables'!$I$6:$M$14,3,0))</f>
        <v>0</v>
      </c>
      <c r="W148" s="67">
        <f>$I148+$J148+$L148+$M148+$N148+$O148+$P148+$Q148+$R148+IF(ISBLANK($E148),0,$F148*(1-VLOOKUP($E148,'INFO_Matières recyclables'!$I$6:$M$14,3,0)))</f>
        <v>0</v>
      </c>
      <c r="X148" s="67">
        <f>$G148+$H148+$I148+IF(ISBLANK($E148),0,$F148*VLOOKUP($E148,'INFO_Matières recyclables'!$I$6:$M$14,4,0))</f>
        <v>0</v>
      </c>
      <c r="Y148" s="67">
        <f>$J148+$K148+$L148+$M148+$N148+$O148+$P148+$Q148+$R148+IF(ISBLANK($E148),0,$F148*(1-VLOOKUP($E148,'INFO_Matières recyclables'!$I$6:$M$14,4,0)))</f>
        <v>0</v>
      </c>
      <c r="Z148" s="67">
        <f>$G148+$H148+$I148+$J148+IF(ISBLANK($E148),0,$F148*VLOOKUP($E148,'INFO_Matières recyclables'!$I$6:$M$14,5,0))</f>
        <v>0</v>
      </c>
      <c r="AA148" s="67">
        <f>$K148+$L148+$M148+$N148+$O148+$P148+$Q148+$R148+IF(ISBLANK($E148),0,$F148*(1-VLOOKUP($E148,'INFO_Matières recyclables'!$I$6:$M$14,5,0)))</f>
        <v>0</v>
      </c>
    </row>
    <row r="149" spans="2:27" x14ac:dyDescent="0.35">
      <c r="B149" s="5"/>
      <c r="C149" s="5"/>
      <c r="D149" s="26"/>
      <c r="E149" s="56"/>
      <c r="F149" s="58"/>
      <c r="G149" s="54"/>
      <c r="H149" s="54"/>
      <c r="I149" s="54"/>
      <c r="J149" s="54"/>
      <c r="K149" s="54"/>
      <c r="L149" s="54"/>
      <c r="M149" s="54"/>
      <c r="N149" s="54"/>
      <c r="O149" s="54"/>
      <c r="P149" s="61"/>
      <c r="Q149" s="75"/>
      <c r="R149" s="66"/>
      <c r="S149" s="65"/>
      <c r="T149" s="67">
        <f>$G149+$H149+$L149+IF(ISBLANK($E149),0,$F149*VLOOKUP($E149,'INFO_Matières recyclables'!$I$6:$M$14,2,0))</f>
        <v>0</v>
      </c>
      <c r="U149" s="67">
        <f>$I149+$J149+$K149+$M149+$N149+$O149+$P149+$Q149+$R149+IF(ISBLANK($E149),0,$F149*(1-VLOOKUP($E149,'INFO_Matières recyclables'!$I$6:$M$14,2,0)))</f>
        <v>0</v>
      </c>
      <c r="V149" s="67">
        <f>$G149+$H149+$K149+IF(ISBLANK($E149),0,$F149*VLOOKUP($E149,'INFO_Matières recyclables'!$I$6:$M$14,3,0))</f>
        <v>0</v>
      </c>
      <c r="W149" s="67">
        <f>$I149+$J149+$L149+$M149+$N149+$O149+$P149+$Q149+$R149+IF(ISBLANK($E149),0,$F149*(1-VLOOKUP($E149,'INFO_Matières recyclables'!$I$6:$M$14,3,0)))</f>
        <v>0</v>
      </c>
      <c r="X149" s="67">
        <f>$G149+$H149+$I149+IF(ISBLANK($E149),0,$F149*VLOOKUP($E149,'INFO_Matières recyclables'!$I$6:$M$14,4,0))</f>
        <v>0</v>
      </c>
      <c r="Y149" s="67">
        <f>$J149+$K149+$L149+$M149+$N149+$O149+$P149+$Q149+$R149+IF(ISBLANK($E149),0,$F149*(1-VLOOKUP($E149,'INFO_Matières recyclables'!$I$6:$M$14,4,0)))</f>
        <v>0</v>
      </c>
      <c r="Z149" s="67">
        <f>$G149+$H149+$I149+$J149+IF(ISBLANK($E149),0,$F149*VLOOKUP($E149,'INFO_Matières recyclables'!$I$6:$M$14,5,0))</f>
        <v>0</v>
      </c>
      <c r="AA149" s="67">
        <f>$K149+$L149+$M149+$N149+$O149+$P149+$Q149+$R149+IF(ISBLANK($E149),0,$F149*(1-VLOOKUP($E149,'INFO_Matières recyclables'!$I$6:$M$14,5,0)))</f>
        <v>0</v>
      </c>
    </row>
    <row r="150" spans="2:27" x14ac:dyDescent="0.35">
      <c r="B150" s="5"/>
      <c r="C150" s="5"/>
      <c r="D150" s="26"/>
      <c r="E150" s="56"/>
      <c r="F150" s="58"/>
      <c r="G150" s="54"/>
      <c r="H150" s="54"/>
      <c r="I150" s="54"/>
      <c r="J150" s="54"/>
      <c r="K150" s="54"/>
      <c r="L150" s="54"/>
      <c r="M150" s="54"/>
      <c r="N150" s="54"/>
      <c r="O150" s="54"/>
      <c r="P150" s="61"/>
      <c r="Q150" s="75"/>
      <c r="R150" s="66"/>
      <c r="S150" s="65"/>
      <c r="T150" s="67">
        <f>$G150+$H150+$L150+IF(ISBLANK($E150),0,$F150*VLOOKUP($E150,'INFO_Matières recyclables'!$I$6:$M$14,2,0))</f>
        <v>0</v>
      </c>
      <c r="U150" s="67">
        <f>$I150+$J150+$K150+$M150+$N150+$O150+$P150+$Q150+$R150+IF(ISBLANK($E150),0,$F150*(1-VLOOKUP($E150,'INFO_Matières recyclables'!$I$6:$M$14,2,0)))</f>
        <v>0</v>
      </c>
      <c r="V150" s="67">
        <f>$G150+$H150+$K150+IF(ISBLANK($E150),0,$F150*VLOOKUP($E150,'INFO_Matières recyclables'!$I$6:$M$14,3,0))</f>
        <v>0</v>
      </c>
      <c r="W150" s="67">
        <f>$I150+$J150+$L150+$M150+$N150+$O150+$P150+$Q150+$R150+IF(ISBLANK($E150),0,$F150*(1-VLOOKUP($E150,'INFO_Matières recyclables'!$I$6:$M$14,3,0)))</f>
        <v>0</v>
      </c>
      <c r="X150" s="67">
        <f>$G150+$H150+$I150+IF(ISBLANK($E150),0,$F150*VLOOKUP($E150,'INFO_Matières recyclables'!$I$6:$M$14,4,0))</f>
        <v>0</v>
      </c>
      <c r="Y150" s="67">
        <f>$J150+$K150+$L150+$M150+$N150+$O150+$P150+$Q150+$R150+IF(ISBLANK($E150),0,$F150*(1-VLOOKUP($E150,'INFO_Matières recyclables'!$I$6:$M$14,4,0)))</f>
        <v>0</v>
      </c>
      <c r="Z150" s="67">
        <f>$G150+$H150+$I150+$J150+IF(ISBLANK($E150),0,$F150*VLOOKUP($E150,'INFO_Matières recyclables'!$I$6:$M$14,5,0))</f>
        <v>0</v>
      </c>
      <c r="AA150" s="67">
        <f>$K150+$L150+$M150+$N150+$O150+$P150+$Q150+$R150+IF(ISBLANK($E150),0,$F150*(1-VLOOKUP($E150,'INFO_Matières recyclables'!$I$6:$M$14,5,0)))</f>
        <v>0</v>
      </c>
    </row>
    <row r="151" spans="2:27" x14ac:dyDescent="0.35">
      <c r="B151" s="5"/>
      <c r="C151" s="5"/>
      <c r="D151" s="26"/>
      <c r="E151" s="56"/>
      <c r="F151" s="58"/>
      <c r="G151" s="54"/>
      <c r="H151" s="54"/>
      <c r="I151" s="54"/>
      <c r="J151" s="54"/>
      <c r="K151" s="54"/>
      <c r="L151" s="54"/>
      <c r="M151" s="54"/>
      <c r="N151" s="54"/>
      <c r="O151" s="54"/>
      <c r="P151" s="61"/>
      <c r="Q151" s="75"/>
      <c r="R151" s="66"/>
      <c r="S151" s="65"/>
      <c r="T151" s="67">
        <f>$G151+$H151+$L151+IF(ISBLANK($E151),0,$F151*VLOOKUP($E151,'INFO_Matières recyclables'!$I$6:$M$14,2,0))</f>
        <v>0</v>
      </c>
      <c r="U151" s="67">
        <f>$I151+$J151+$K151+$M151+$N151+$O151+$P151+$Q151+$R151+IF(ISBLANK($E151),0,$F151*(1-VLOOKUP($E151,'INFO_Matières recyclables'!$I$6:$M$14,2,0)))</f>
        <v>0</v>
      </c>
      <c r="V151" s="67">
        <f>$G151+$H151+$K151+IF(ISBLANK($E151),0,$F151*VLOOKUP($E151,'INFO_Matières recyclables'!$I$6:$M$14,3,0))</f>
        <v>0</v>
      </c>
      <c r="W151" s="67">
        <f>$I151+$J151+$L151+$M151+$N151+$O151+$P151+$Q151+$R151+IF(ISBLANK($E151),0,$F151*(1-VLOOKUP($E151,'INFO_Matières recyclables'!$I$6:$M$14,3,0)))</f>
        <v>0</v>
      </c>
      <c r="X151" s="67">
        <f>$G151+$H151+$I151+IF(ISBLANK($E151),0,$F151*VLOOKUP($E151,'INFO_Matières recyclables'!$I$6:$M$14,4,0))</f>
        <v>0</v>
      </c>
      <c r="Y151" s="67">
        <f>$J151+$K151+$L151+$M151+$N151+$O151+$P151+$Q151+$R151+IF(ISBLANK($E151),0,$F151*(1-VLOOKUP($E151,'INFO_Matières recyclables'!$I$6:$M$14,4,0)))</f>
        <v>0</v>
      </c>
      <c r="Z151" s="67">
        <f>$G151+$H151+$I151+$J151+IF(ISBLANK($E151),0,$F151*VLOOKUP($E151,'INFO_Matières recyclables'!$I$6:$M$14,5,0))</f>
        <v>0</v>
      </c>
      <c r="AA151" s="67">
        <f>$K151+$L151+$M151+$N151+$O151+$P151+$Q151+$R151+IF(ISBLANK($E151),0,$F151*(1-VLOOKUP($E151,'INFO_Matières recyclables'!$I$6:$M$14,5,0)))</f>
        <v>0</v>
      </c>
    </row>
    <row r="152" spans="2:27" x14ac:dyDescent="0.35">
      <c r="B152" s="5"/>
      <c r="C152" s="5"/>
      <c r="D152" s="26"/>
      <c r="E152" s="56"/>
      <c r="F152" s="58"/>
      <c r="G152" s="54"/>
      <c r="H152" s="54"/>
      <c r="I152" s="54"/>
      <c r="J152" s="54"/>
      <c r="K152" s="54"/>
      <c r="L152" s="54"/>
      <c r="M152" s="54"/>
      <c r="N152" s="54"/>
      <c r="O152" s="54"/>
      <c r="P152" s="61"/>
      <c r="Q152" s="75"/>
      <c r="R152" s="66"/>
      <c r="S152" s="65"/>
      <c r="T152" s="67">
        <f>$G152+$H152+$L152+IF(ISBLANK($E152),0,$F152*VLOOKUP($E152,'INFO_Matières recyclables'!$I$6:$M$14,2,0))</f>
        <v>0</v>
      </c>
      <c r="U152" s="67">
        <f>$I152+$J152+$K152+$M152+$N152+$O152+$P152+$Q152+$R152+IF(ISBLANK($E152),0,$F152*(1-VLOOKUP($E152,'INFO_Matières recyclables'!$I$6:$M$14,2,0)))</f>
        <v>0</v>
      </c>
      <c r="V152" s="67">
        <f>$G152+$H152+$K152+IF(ISBLANK($E152),0,$F152*VLOOKUP($E152,'INFO_Matières recyclables'!$I$6:$M$14,3,0))</f>
        <v>0</v>
      </c>
      <c r="W152" s="67">
        <f>$I152+$J152+$L152+$M152+$N152+$O152+$P152+$Q152+$R152+IF(ISBLANK($E152),0,$F152*(1-VLOOKUP($E152,'INFO_Matières recyclables'!$I$6:$M$14,3,0)))</f>
        <v>0</v>
      </c>
      <c r="X152" s="67">
        <f>$G152+$H152+$I152+IF(ISBLANK($E152),0,$F152*VLOOKUP($E152,'INFO_Matières recyclables'!$I$6:$M$14,4,0))</f>
        <v>0</v>
      </c>
      <c r="Y152" s="67">
        <f>$J152+$K152+$L152+$M152+$N152+$O152+$P152+$Q152+$R152+IF(ISBLANK($E152),0,$F152*(1-VLOOKUP($E152,'INFO_Matières recyclables'!$I$6:$M$14,4,0)))</f>
        <v>0</v>
      </c>
      <c r="Z152" s="67">
        <f>$G152+$H152+$I152+$J152+IF(ISBLANK($E152),0,$F152*VLOOKUP($E152,'INFO_Matières recyclables'!$I$6:$M$14,5,0))</f>
        <v>0</v>
      </c>
      <c r="AA152" s="67">
        <f>$K152+$L152+$M152+$N152+$O152+$P152+$Q152+$R152+IF(ISBLANK($E152),0,$F152*(1-VLOOKUP($E152,'INFO_Matières recyclables'!$I$6:$M$14,5,0)))</f>
        <v>0</v>
      </c>
    </row>
    <row r="153" spans="2:27" x14ac:dyDescent="0.35">
      <c r="B153" s="5"/>
      <c r="C153" s="5"/>
      <c r="D153" s="26"/>
      <c r="E153" s="56"/>
      <c r="F153" s="58"/>
      <c r="G153" s="54"/>
      <c r="H153" s="54"/>
      <c r="I153" s="54"/>
      <c r="J153" s="54"/>
      <c r="K153" s="54"/>
      <c r="L153" s="54"/>
      <c r="M153" s="54"/>
      <c r="N153" s="54"/>
      <c r="O153" s="54"/>
      <c r="P153" s="61"/>
      <c r="Q153" s="75"/>
      <c r="R153" s="66"/>
      <c r="S153" s="65"/>
      <c r="T153" s="67">
        <f>$G153+$H153+$L153+IF(ISBLANK($E153),0,$F153*VLOOKUP($E153,'INFO_Matières recyclables'!$I$6:$M$14,2,0))</f>
        <v>0</v>
      </c>
      <c r="U153" s="67">
        <f>$I153+$J153+$K153+$M153+$N153+$O153+$P153+$Q153+$R153+IF(ISBLANK($E153),0,$F153*(1-VLOOKUP($E153,'INFO_Matières recyclables'!$I$6:$M$14,2,0)))</f>
        <v>0</v>
      </c>
      <c r="V153" s="67">
        <f>$G153+$H153+$K153+IF(ISBLANK($E153),0,$F153*VLOOKUP($E153,'INFO_Matières recyclables'!$I$6:$M$14,3,0))</f>
        <v>0</v>
      </c>
      <c r="W153" s="67">
        <f>$I153+$J153+$L153+$M153+$N153+$O153+$P153+$Q153+$R153+IF(ISBLANK($E153),0,$F153*(1-VLOOKUP($E153,'INFO_Matières recyclables'!$I$6:$M$14,3,0)))</f>
        <v>0</v>
      </c>
      <c r="X153" s="67">
        <f>$G153+$H153+$I153+IF(ISBLANK($E153),0,$F153*VLOOKUP($E153,'INFO_Matières recyclables'!$I$6:$M$14,4,0))</f>
        <v>0</v>
      </c>
      <c r="Y153" s="67">
        <f>$J153+$K153+$L153+$M153+$N153+$O153+$P153+$Q153+$R153+IF(ISBLANK($E153),0,$F153*(1-VLOOKUP($E153,'INFO_Matières recyclables'!$I$6:$M$14,4,0)))</f>
        <v>0</v>
      </c>
      <c r="Z153" s="67">
        <f>$G153+$H153+$I153+$J153+IF(ISBLANK($E153),0,$F153*VLOOKUP($E153,'INFO_Matières recyclables'!$I$6:$M$14,5,0))</f>
        <v>0</v>
      </c>
      <c r="AA153" s="67">
        <f>$K153+$L153+$M153+$N153+$O153+$P153+$Q153+$R153+IF(ISBLANK($E153),0,$F153*(1-VLOOKUP($E153,'INFO_Matières recyclables'!$I$6:$M$14,5,0)))</f>
        <v>0</v>
      </c>
    </row>
    <row r="154" spans="2:27" x14ac:dyDescent="0.35">
      <c r="B154" s="5"/>
      <c r="C154" s="5"/>
      <c r="D154" s="26"/>
      <c r="E154" s="56"/>
      <c r="F154" s="58"/>
      <c r="G154" s="54"/>
      <c r="H154" s="54"/>
      <c r="I154" s="54"/>
      <c r="J154" s="54"/>
      <c r="K154" s="54"/>
      <c r="L154" s="54"/>
      <c r="M154" s="54"/>
      <c r="N154" s="54"/>
      <c r="O154" s="54"/>
      <c r="P154" s="61"/>
      <c r="Q154" s="75"/>
      <c r="R154" s="66"/>
      <c r="S154" s="65"/>
      <c r="T154" s="67">
        <f>$G154+$H154+$L154+IF(ISBLANK($E154),0,$F154*VLOOKUP($E154,'INFO_Matières recyclables'!$I$6:$M$14,2,0))</f>
        <v>0</v>
      </c>
      <c r="U154" s="67">
        <f>$I154+$J154+$K154+$M154+$N154+$O154+$P154+$Q154+$R154+IF(ISBLANK($E154),0,$F154*(1-VLOOKUP($E154,'INFO_Matières recyclables'!$I$6:$M$14,2,0)))</f>
        <v>0</v>
      </c>
      <c r="V154" s="67">
        <f>$G154+$H154+$K154+IF(ISBLANK($E154),0,$F154*VLOOKUP($E154,'INFO_Matières recyclables'!$I$6:$M$14,3,0))</f>
        <v>0</v>
      </c>
      <c r="W154" s="67">
        <f>$I154+$J154+$L154+$M154+$N154+$O154+$P154+$Q154+$R154+IF(ISBLANK($E154),0,$F154*(1-VLOOKUP($E154,'INFO_Matières recyclables'!$I$6:$M$14,3,0)))</f>
        <v>0</v>
      </c>
      <c r="X154" s="67">
        <f>$G154+$H154+$I154+IF(ISBLANK($E154),0,$F154*VLOOKUP($E154,'INFO_Matières recyclables'!$I$6:$M$14,4,0))</f>
        <v>0</v>
      </c>
      <c r="Y154" s="67">
        <f>$J154+$K154+$L154+$M154+$N154+$O154+$P154+$Q154+$R154+IF(ISBLANK($E154),0,$F154*(1-VLOOKUP($E154,'INFO_Matières recyclables'!$I$6:$M$14,4,0)))</f>
        <v>0</v>
      </c>
      <c r="Z154" s="67">
        <f>$G154+$H154+$I154+$J154+IF(ISBLANK($E154),0,$F154*VLOOKUP($E154,'INFO_Matières recyclables'!$I$6:$M$14,5,0))</f>
        <v>0</v>
      </c>
      <c r="AA154" s="67">
        <f>$K154+$L154+$M154+$N154+$O154+$P154+$Q154+$R154+IF(ISBLANK($E154),0,$F154*(1-VLOOKUP($E154,'INFO_Matières recyclables'!$I$6:$M$14,5,0)))</f>
        <v>0</v>
      </c>
    </row>
    <row r="155" spans="2:27" x14ac:dyDescent="0.35">
      <c r="B155" s="5"/>
      <c r="C155" s="5"/>
      <c r="D155" s="26"/>
      <c r="E155" s="56"/>
      <c r="F155" s="58"/>
      <c r="G155" s="54"/>
      <c r="H155" s="54"/>
      <c r="I155" s="54"/>
      <c r="J155" s="54"/>
      <c r="K155" s="54"/>
      <c r="L155" s="54"/>
      <c r="M155" s="54"/>
      <c r="N155" s="54"/>
      <c r="O155" s="54"/>
      <c r="P155" s="61"/>
      <c r="Q155" s="75"/>
      <c r="R155" s="66"/>
      <c r="S155" s="65"/>
      <c r="T155" s="67">
        <f>$G155+$H155+$L155+IF(ISBLANK($E155),0,$F155*VLOOKUP($E155,'INFO_Matières recyclables'!$I$6:$M$14,2,0))</f>
        <v>0</v>
      </c>
      <c r="U155" s="67">
        <f>$I155+$J155+$K155+$M155+$N155+$O155+$P155+$Q155+$R155+IF(ISBLANK($E155),0,$F155*(1-VLOOKUP($E155,'INFO_Matières recyclables'!$I$6:$M$14,2,0)))</f>
        <v>0</v>
      </c>
      <c r="V155" s="67">
        <f>$G155+$H155+$K155+IF(ISBLANK($E155),0,$F155*VLOOKUP($E155,'INFO_Matières recyclables'!$I$6:$M$14,3,0))</f>
        <v>0</v>
      </c>
      <c r="W155" s="67">
        <f>$I155+$J155+$L155+$M155+$N155+$O155+$P155+$Q155+$R155+IF(ISBLANK($E155),0,$F155*(1-VLOOKUP($E155,'INFO_Matières recyclables'!$I$6:$M$14,3,0)))</f>
        <v>0</v>
      </c>
      <c r="X155" s="67">
        <f>$G155+$H155+$I155+IF(ISBLANK($E155),0,$F155*VLOOKUP($E155,'INFO_Matières recyclables'!$I$6:$M$14,4,0))</f>
        <v>0</v>
      </c>
      <c r="Y155" s="67">
        <f>$J155+$K155+$L155+$M155+$N155+$O155+$P155+$Q155+$R155+IF(ISBLANK($E155),0,$F155*(1-VLOOKUP($E155,'INFO_Matières recyclables'!$I$6:$M$14,4,0)))</f>
        <v>0</v>
      </c>
      <c r="Z155" s="67">
        <f>$G155+$H155+$I155+$J155+IF(ISBLANK($E155),0,$F155*VLOOKUP($E155,'INFO_Matières recyclables'!$I$6:$M$14,5,0))</f>
        <v>0</v>
      </c>
      <c r="AA155" s="67">
        <f>$K155+$L155+$M155+$N155+$O155+$P155+$Q155+$R155+IF(ISBLANK($E155),0,$F155*(1-VLOOKUP($E155,'INFO_Matières recyclables'!$I$6:$M$14,5,0)))</f>
        <v>0</v>
      </c>
    </row>
    <row r="156" spans="2:27" x14ac:dyDescent="0.35">
      <c r="B156" s="5"/>
      <c r="C156" s="5"/>
      <c r="D156" s="26"/>
      <c r="E156" s="56"/>
      <c r="F156" s="58"/>
      <c r="G156" s="54"/>
      <c r="H156" s="54"/>
      <c r="I156" s="54"/>
      <c r="J156" s="54"/>
      <c r="K156" s="54"/>
      <c r="L156" s="54"/>
      <c r="M156" s="54"/>
      <c r="N156" s="54"/>
      <c r="O156" s="54"/>
      <c r="P156" s="61"/>
      <c r="Q156" s="75"/>
      <c r="R156" s="66"/>
      <c r="S156" s="65"/>
      <c r="T156" s="67">
        <f>$G156+$H156+$L156+IF(ISBLANK($E156),0,$F156*VLOOKUP($E156,'INFO_Matières recyclables'!$I$6:$M$14,2,0))</f>
        <v>0</v>
      </c>
      <c r="U156" s="67">
        <f>$I156+$J156+$K156+$M156+$N156+$O156+$P156+$Q156+$R156+IF(ISBLANK($E156),0,$F156*(1-VLOOKUP($E156,'INFO_Matières recyclables'!$I$6:$M$14,2,0)))</f>
        <v>0</v>
      </c>
      <c r="V156" s="67">
        <f>$G156+$H156+$K156+IF(ISBLANK($E156),0,$F156*VLOOKUP($E156,'INFO_Matières recyclables'!$I$6:$M$14,3,0))</f>
        <v>0</v>
      </c>
      <c r="W156" s="67">
        <f>$I156+$J156+$L156+$M156+$N156+$O156+$P156+$Q156+$R156+IF(ISBLANK($E156),0,$F156*(1-VLOOKUP($E156,'INFO_Matières recyclables'!$I$6:$M$14,3,0)))</f>
        <v>0</v>
      </c>
      <c r="X156" s="67">
        <f>$G156+$H156+$I156+IF(ISBLANK($E156),0,$F156*VLOOKUP($E156,'INFO_Matières recyclables'!$I$6:$M$14,4,0))</f>
        <v>0</v>
      </c>
      <c r="Y156" s="67">
        <f>$J156+$K156+$L156+$M156+$N156+$O156+$P156+$Q156+$R156+IF(ISBLANK($E156),0,$F156*(1-VLOOKUP($E156,'INFO_Matières recyclables'!$I$6:$M$14,4,0)))</f>
        <v>0</v>
      </c>
      <c r="Z156" s="67">
        <f>$G156+$H156+$I156+$J156+IF(ISBLANK($E156),0,$F156*VLOOKUP($E156,'INFO_Matières recyclables'!$I$6:$M$14,5,0))</f>
        <v>0</v>
      </c>
      <c r="AA156" s="67">
        <f>$K156+$L156+$M156+$N156+$O156+$P156+$Q156+$R156+IF(ISBLANK($E156),0,$F156*(1-VLOOKUP($E156,'INFO_Matières recyclables'!$I$6:$M$14,5,0)))</f>
        <v>0</v>
      </c>
    </row>
    <row r="157" spans="2:27" x14ac:dyDescent="0.35">
      <c r="B157" s="5"/>
      <c r="C157" s="5"/>
      <c r="D157" s="26"/>
      <c r="E157" s="56"/>
      <c r="F157" s="58"/>
      <c r="G157" s="54"/>
      <c r="H157" s="54"/>
      <c r="I157" s="54"/>
      <c r="J157" s="54"/>
      <c r="K157" s="54"/>
      <c r="L157" s="54"/>
      <c r="M157" s="54"/>
      <c r="N157" s="54"/>
      <c r="O157" s="54"/>
      <c r="P157" s="61"/>
      <c r="Q157" s="75"/>
      <c r="R157" s="66"/>
      <c r="S157" s="65"/>
      <c r="T157" s="67">
        <f>$G157+$H157+$L157+IF(ISBLANK($E157),0,$F157*VLOOKUP($E157,'INFO_Matières recyclables'!$I$6:$M$14,2,0))</f>
        <v>0</v>
      </c>
      <c r="U157" s="67">
        <f>$I157+$J157+$K157+$M157+$N157+$O157+$P157+$Q157+$R157+IF(ISBLANK($E157),0,$F157*(1-VLOOKUP($E157,'INFO_Matières recyclables'!$I$6:$M$14,2,0)))</f>
        <v>0</v>
      </c>
      <c r="V157" s="67">
        <f>$G157+$H157+$K157+IF(ISBLANK($E157),0,$F157*VLOOKUP($E157,'INFO_Matières recyclables'!$I$6:$M$14,3,0))</f>
        <v>0</v>
      </c>
      <c r="W157" s="67">
        <f>$I157+$J157+$L157+$M157+$N157+$O157+$P157+$Q157+$R157+IF(ISBLANK($E157),0,$F157*(1-VLOOKUP($E157,'INFO_Matières recyclables'!$I$6:$M$14,3,0)))</f>
        <v>0</v>
      </c>
      <c r="X157" s="67">
        <f>$G157+$H157+$I157+IF(ISBLANK($E157),0,$F157*VLOOKUP($E157,'INFO_Matières recyclables'!$I$6:$M$14,4,0))</f>
        <v>0</v>
      </c>
      <c r="Y157" s="67">
        <f>$J157+$K157+$L157+$M157+$N157+$O157+$P157+$Q157+$R157+IF(ISBLANK($E157),0,$F157*(1-VLOOKUP($E157,'INFO_Matières recyclables'!$I$6:$M$14,4,0)))</f>
        <v>0</v>
      </c>
      <c r="Z157" s="67">
        <f>$G157+$H157+$I157+$J157+IF(ISBLANK($E157),0,$F157*VLOOKUP($E157,'INFO_Matières recyclables'!$I$6:$M$14,5,0))</f>
        <v>0</v>
      </c>
      <c r="AA157" s="67">
        <f>$K157+$L157+$M157+$N157+$O157+$P157+$Q157+$R157+IF(ISBLANK($E157),0,$F157*(1-VLOOKUP($E157,'INFO_Matières recyclables'!$I$6:$M$14,5,0)))</f>
        <v>0</v>
      </c>
    </row>
    <row r="158" spans="2:27" x14ac:dyDescent="0.35">
      <c r="B158" s="5"/>
      <c r="C158" s="5"/>
      <c r="D158" s="26"/>
      <c r="E158" s="56"/>
      <c r="F158" s="58"/>
      <c r="G158" s="54"/>
      <c r="H158" s="54"/>
      <c r="I158" s="54"/>
      <c r="J158" s="54"/>
      <c r="K158" s="54"/>
      <c r="L158" s="54"/>
      <c r="M158" s="54"/>
      <c r="N158" s="54"/>
      <c r="O158" s="54"/>
      <c r="P158" s="61"/>
      <c r="Q158" s="75"/>
      <c r="R158" s="66"/>
      <c r="S158" s="65"/>
      <c r="T158" s="67">
        <f>$G158+$H158+$L158+IF(ISBLANK($E158),0,$F158*VLOOKUP($E158,'INFO_Matières recyclables'!$I$6:$M$14,2,0))</f>
        <v>0</v>
      </c>
      <c r="U158" s="67">
        <f>$I158+$J158+$K158+$M158+$N158+$O158+$P158+$Q158+$R158+IF(ISBLANK($E158),0,$F158*(1-VLOOKUP($E158,'INFO_Matières recyclables'!$I$6:$M$14,2,0)))</f>
        <v>0</v>
      </c>
      <c r="V158" s="67">
        <f>$G158+$H158+$K158+IF(ISBLANK($E158),0,$F158*VLOOKUP($E158,'INFO_Matières recyclables'!$I$6:$M$14,3,0))</f>
        <v>0</v>
      </c>
      <c r="W158" s="67">
        <f>$I158+$J158+$L158+$M158+$N158+$O158+$P158+$Q158+$R158+IF(ISBLANK($E158),0,$F158*(1-VLOOKUP($E158,'INFO_Matières recyclables'!$I$6:$M$14,3,0)))</f>
        <v>0</v>
      </c>
      <c r="X158" s="67">
        <f>$G158+$H158+$I158+IF(ISBLANK($E158),0,$F158*VLOOKUP($E158,'INFO_Matières recyclables'!$I$6:$M$14,4,0))</f>
        <v>0</v>
      </c>
      <c r="Y158" s="67">
        <f>$J158+$K158+$L158+$M158+$N158+$O158+$P158+$Q158+$R158+IF(ISBLANK($E158),0,$F158*(1-VLOOKUP($E158,'INFO_Matières recyclables'!$I$6:$M$14,4,0)))</f>
        <v>0</v>
      </c>
      <c r="Z158" s="67">
        <f>$G158+$H158+$I158+$J158+IF(ISBLANK($E158),0,$F158*VLOOKUP($E158,'INFO_Matières recyclables'!$I$6:$M$14,5,0))</f>
        <v>0</v>
      </c>
      <c r="AA158" s="67">
        <f>$K158+$L158+$M158+$N158+$O158+$P158+$Q158+$R158+IF(ISBLANK($E158),0,$F158*(1-VLOOKUP($E158,'INFO_Matières recyclables'!$I$6:$M$14,5,0)))</f>
        <v>0</v>
      </c>
    </row>
    <row r="159" spans="2:27" x14ac:dyDescent="0.35">
      <c r="B159" s="5"/>
      <c r="C159" s="5"/>
      <c r="D159" s="26"/>
      <c r="E159" s="56"/>
      <c r="F159" s="58"/>
      <c r="G159" s="54"/>
      <c r="H159" s="54"/>
      <c r="I159" s="54"/>
      <c r="J159" s="54"/>
      <c r="K159" s="54"/>
      <c r="L159" s="54"/>
      <c r="M159" s="54"/>
      <c r="N159" s="54"/>
      <c r="O159" s="54"/>
      <c r="P159" s="61"/>
      <c r="Q159" s="75"/>
      <c r="R159" s="66"/>
      <c r="S159" s="65"/>
      <c r="T159" s="67">
        <f>$G159+$H159+$L159+IF(ISBLANK($E159),0,$F159*VLOOKUP($E159,'INFO_Matières recyclables'!$I$6:$M$14,2,0))</f>
        <v>0</v>
      </c>
      <c r="U159" s="67">
        <f>$I159+$J159+$K159+$M159+$N159+$O159+$P159+$Q159+$R159+IF(ISBLANK($E159),0,$F159*(1-VLOOKUP($E159,'INFO_Matières recyclables'!$I$6:$M$14,2,0)))</f>
        <v>0</v>
      </c>
      <c r="V159" s="67">
        <f>$G159+$H159+$K159+IF(ISBLANK($E159),0,$F159*VLOOKUP($E159,'INFO_Matières recyclables'!$I$6:$M$14,3,0))</f>
        <v>0</v>
      </c>
      <c r="W159" s="67">
        <f>$I159+$J159+$L159+$M159+$N159+$O159+$P159+$Q159+$R159+IF(ISBLANK($E159),0,$F159*(1-VLOOKUP($E159,'INFO_Matières recyclables'!$I$6:$M$14,3,0)))</f>
        <v>0</v>
      </c>
      <c r="X159" s="67">
        <f>$G159+$H159+$I159+IF(ISBLANK($E159),0,$F159*VLOOKUP($E159,'INFO_Matières recyclables'!$I$6:$M$14,4,0))</f>
        <v>0</v>
      </c>
      <c r="Y159" s="67">
        <f>$J159+$K159+$L159+$M159+$N159+$O159+$P159+$Q159+$R159+IF(ISBLANK($E159),0,$F159*(1-VLOOKUP($E159,'INFO_Matières recyclables'!$I$6:$M$14,4,0)))</f>
        <v>0</v>
      </c>
      <c r="Z159" s="67">
        <f>$G159+$H159+$I159+$J159+IF(ISBLANK($E159),0,$F159*VLOOKUP($E159,'INFO_Matières recyclables'!$I$6:$M$14,5,0))</f>
        <v>0</v>
      </c>
      <c r="AA159" s="67">
        <f>$K159+$L159+$M159+$N159+$O159+$P159+$Q159+$R159+IF(ISBLANK($E159),0,$F159*(1-VLOOKUP($E159,'INFO_Matières recyclables'!$I$6:$M$14,5,0)))</f>
        <v>0</v>
      </c>
    </row>
    <row r="160" spans="2:27" x14ac:dyDescent="0.35">
      <c r="B160" s="5"/>
      <c r="C160" s="5"/>
      <c r="D160" s="26"/>
      <c r="E160" s="56"/>
      <c r="F160" s="58"/>
      <c r="G160" s="54"/>
      <c r="H160" s="54"/>
      <c r="I160" s="54"/>
      <c r="J160" s="54"/>
      <c r="K160" s="54"/>
      <c r="L160" s="54"/>
      <c r="M160" s="54"/>
      <c r="N160" s="54"/>
      <c r="O160" s="54"/>
      <c r="P160" s="61"/>
      <c r="Q160" s="75"/>
      <c r="R160" s="66"/>
      <c r="S160" s="65"/>
      <c r="T160" s="67">
        <f>$G160+$H160+$L160+IF(ISBLANK($E160),0,$F160*VLOOKUP($E160,'INFO_Matières recyclables'!$I$6:$M$14,2,0))</f>
        <v>0</v>
      </c>
      <c r="U160" s="67">
        <f>$I160+$J160+$K160+$M160+$N160+$O160+$P160+$Q160+$R160+IF(ISBLANK($E160),0,$F160*(1-VLOOKUP($E160,'INFO_Matières recyclables'!$I$6:$M$14,2,0)))</f>
        <v>0</v>
      </c>
      <c r="V160" s="67">
        <f>$G160+$H160+$K160+IF(ISBLANK($E160),0,$F160*VLOOKUP($E160,'INFO_Matières recyclables'!$I$6:$M$14,3,0))</f>
        <v>0</v>
      </c>
      <c r="W160" s="67">
        <f>$I160+$J160+$L160+$M160+$N160+$O160+$P160+$Q160+$R160+IF(ISBLANK($E160),0,$F160*(1-VLOOKUP($E160,'INFO_Matières recyclables'!$I$6:$M$14,3,0)))</f>
        <v>0</v>
      </c>
      <c r="X160" s="67">
        <f>$G160+$H160+$I160+IF(ISBLANK($E160),0,$F160*VLOOKUP($E160,'INFO_Matières recyclables'!$I$6:$M$14,4,0))</f>
        <v>0</v>
      </c>
      <c r="Y160" s="67">
        <f>$J160+$K160+$L160+$M160+$N160+$O160+$P160+$Q160+$R160+IF(ISBLANK($E160),0,$F160*(1-VLOOKUP($E160,'INFO_Matières recyclables'!$I$6:$M$14,4,0)))</f>
        <v>0</v>
      </c>
      <c r="Z160" s="67">
        <f>$G160+$H160+$I160+$J160+IF(ISBLANK($E160),0,$F160*VLOOKUP($E160,'INFO_Matières recyclables'!$I$6:$M$14,5,0))</f>
        <v>0</v>
      </c>
      <c r="AA160" s="67">
        <f>$K160+$L160+$M160+$N160+$O160+$P160+$Q160+$R160+IF(ISBLANK($E160),0,$F160*(1-VLOOKUP($E160,'INFO_Matières recyclables'!$I$6:$M$14,5,0)))</f>
        <v>0</v>
      </c>
    </row>
    <row r="161" spans="2:27" x14ac:dyDescent="0.35">
      <c r="B161" s="5"/>
      <c r="C161" s="5"/>
      <c r="D161" s="26"/>
      <c r="E161" s="56"/>
      <c r="F161" s="58"/>
      <c r="G161" s="54"/>
      <c r="H161" s="54"/>
      <c r="I161" s="54"/>
      <c r="J161" s="54"/>
      <c r="K161" s="54"/>
      <c r="L161" s="54"/>
      <c r="M161" s="54"/>
      <c r="N161" s="54"/>
      <c r="O161" s="54"/>
      <c r="P161" s="61"/>
      <c r="Q161" s="75"/>
      <c r="R161" s="66"/>
      <c r="S161" s="65"/>
      <c r="T161" s="67">
        <f>$G161+$H161+$L161+IF(ISBLANK($E161),0,$F161*VLOOKUP($E161,'INFO_Matières recyclables'!$I$6:$M$14,2,0))</f>
        <v>0</v>
      </c>
      <c r="U161" s="67">
        <f>$I161+$J161+$K161+$M161+$N161+$O161+$P161+$Q161+$R161+IF(ISBLANK($E161),0,$F161*(1-VLOOKUP($E161,'INFO_Matières recyclables'!$I$6:$M$14,2,0)))</f>
        <v>0</v>
      </c>
      <c r="V161" s="67">
        <f>$G161+$H161+$K161+IF(ISBLANK($E161),0,$F161*VLOOKUP($E161,'INFO_Matières recyclables'!$I$6:$M$14,3,0))</f>
        <v>0</v>
      </c>
      <c r="W161" s="67">
        <f>$I161+$J161+$L161+$M161+$N161+$O161+$P161+$Q161+$R161+IF(ISBLANK($E161),0,$F161*(1-VLOOKUP($E161,'INFO_Matières recyclables'!$I$6:$M$14,3,0)))</f>
        <v>0</v>
      </c>
      <c r="X161" s="67">
        <f>$G161+$H161+$I161+IF(ISBLANK($E161),0,$F161*VLOOKUP($E161,'INFO_Matières recyclables'!$I$6:$M$14,4,0))</f>
        <v>0</v>
      </c>
      <c r="Y161" s="67">
        <f>$J161+$K161+$L161+$M161+$N161+$O161+$P161+$Q161+$R161+IF(ISBLANK($E161),0,$F161*(1-VLOOKUP($E161,'INFO_Matières recyclables'!$I$6:$M$14,4,0)))</f>
        <v>0</v>
      </c>
      <c r="Z161" s="67">
        <f>$G161+$H161+$I161+$J161+IF(ISBLANK($E161),0,$F161*VLOOKUP($E161,'INFO_Matières recyclables'!$I$6:$M$14,5,0))</f>
        <v>0</v>
      </c>
      <c r="AA161" s="67">
        <f>$K161+$L161+$M161+$N161+$O161+$P161+$Q161+$R161+IF(ISBLANK($E161),0,$F161*(1-VLOOKUP($E161,'INFO_Matières recyclables'!$I$6:$M$14,5,0)))</f>
        <v>0</v>
      </c>
    </row>
    <row r="162" spans="2:27" x14ac:dyDescent="0.35">
      <c r="B162" s="5"/>
      <c r="C162" s="5"/>
      <c r="D162" s="26"/>
      <c r="E162" s="56"/>
      <c r="F162" s="58"/>
      <c r="G162" s="54"/>
      <c r="H162" s="54"/>
      <c r="I162" s="54"/>
      <c r="J162" s="54"/>
      <c r="K162" s="54"/>
      <c r="L162" s="54"/>
      <c r="M162" s="54"/>
      <c r="N162" s="54"/>
      <c r="O162" s="54"/>
      <c r="P162" s="61"/>
      <c r="Q162" s="75"/>
      <c r="R162" s="66"/>
      <c r="S162" s="65"/>
      <c r="T162" s="67">
        <f>$G162+$H162+$L162+IF(ISBLANK($E162),0,$F162*VLOOKUP($E162,'INFO_Matières recyclables'!$I$6:$M$14,2,0))</f>
        <v>0</v>
      </c>
      <c r="U162" s="67">
        <f>$I162+$J162+$K162+$M162+$N162+$O162+$P162+$Q162+$R162+IF(ISBLANK($E162),0,$F162*(1-VLOOKUP($E162,'INFO_Matières recyclables'!$I$6:$M$14,2,0)))</f>
        <v>0</v>
      </c>
      <c r="V162" s="67">
        <f>$G162+$H162+$K162+IF(ISBLANK($E162),0,$F162*VLOOKUP($E162,'INFO_Matières recyclables'!$I$6:$M$14,3,0))</f>
        <v>0</v>
      </c>
      <c r="W162" s="67">
        <f>$I162+$J162+$L162+$M162+$N162+$O162+$P162+$Q162+$R162+IF(ISBLANK($E162),0,$F162*(1-VLOOKUP($E162,'INFO_Matières recyclables'!$I$6:$M$14,3,0)))</f>
        <v>0</v>
      </c>
      <c r="X162" s="67">
        <f>$G162+$H162+$I162+IF(ISBLANK($E162),0,$F162*VLOOKUP($E162,'INFO_Matières recyclables'!$I$6:$M$14,4,0))</f>
        <v>0</v>
      </c>
      <c r="Y162" s="67">
        <f>$J162+$K162+$L162+$M162+$N162+$O162+$P162+$Q162+$R162+IF(ISBLANK($E162),0,$F162*(1-VLOOKUP($E162,'INFO_Matières recyclables'!$I$6:$M$14,4,0)))</f>
        <v>0</v>
      </c>
      <c r="Z162" s="67">
        <f>$G162+$H162+$I162+$J162+IF(ISBLANK($E162),0,$F162*VLOOKUP($E162,'INFO_Matières recyclables'!$I$6:$M$14,5,0))</f>
        <v>0</v>
      </c>
      <c r="AA162" s="67">
        <f>$K162+$L162+$M162+$N162+$O162+$P162+$Q162+$R162+IF(ISBLANK($E162),0,$F162*(1-VLOOKUP($E162,'INFO_Matières recyclables'!$I$6:$M$14,5,0)))</f>
        <v>0</v>
      </c>
    </row>
    <row r="163" spans="2:27" x14ac:dyDescent="0.35">
      <c r="B163" s="5"/>
      <c r="C163" s="5"/>
      <c r="D163" s="26"/>
      <c r="E163" s="56"/>
      <c r="F163" s="58"/>
      <c r="G163" s="54"/>
      <c r="H163" s="54"/>
      <c r="I163" s="54"/>
      <c r="J163" s="54"/>
      <c r="K163" s="54"/>
      <c r="L163" s="54"/>
      <c r="M163" s="54"/>
      <c r="N163" s="54"/>
      <c r="O163" s="54"/>
      <c r="P163" s="61"/>
      <c r="Q163" s="75"/>
      <c r="R163" s="66"/>
      <c r="S163" s="65"/>
      <c r="T163" s="67">
        <f>$G163+$H163+$L163+IF(ISBLANK($E163),0,$F163*VLOOKUP($E163,'INFO_Matières recyclables'!$I$6:$M$14,2,0))</f>
        <v>0</v>
      </c>
      <c r="U163" s="67">
        <f>$I163+$J163+$K163+$M163+$N163+$O163+$P163+$Q163+$R163+IF(ISBLANK($E163),0,$F163*(1-VLOOKUP($E163,'INFO_Matières recyclables'!$I$6:$M$14,2,0)))</f>
        <v>0</v>
      </c>
      <c r="V163" s="67">
        <f>$G163+$H163+$K163+IF(ISBLANK($E163),0,$F163*VLOOKUP($E163,'INFO_Matières recyclables'!$I$6:$M$14,3,0))</f>
        <v>0</v>
      </c>
      <c r="W163" s="67">
        <f>$I163+$J163+$L163+$M163+$N163+$O163+$P163+$Q163+$R163+IF(ISBLANK($E163),0,$F163*(1-VLOOKUP($E163,'INFO_Matières recyclables'!$I$6:$M$14,3,0)))</f>
        <v>0</v>
      </c>
      <c r="X163" s="67">
        <f>$G163+$H163+$I163+IF(ISBLANK($E163),0,$F163*VLOOKUP($E163,'INFO_Matières recyclables'!$I$6:$M$14,4,0))</f>
        <v>0</v>
      </c>
      <c r="Y163" s="67">
        <f>$J163+$K163+$L163+$M163+$N163+$O163+$P163+$Q163+$R163+IF(ISBLANK($E163),0,$F163*(1-VLOOKUP($E163,'INFO_Matières recyclables'!$I$6:$M$14,4,0)))</f>
        <v>0</v>
      </c>
      <c r="Z163" s="67">
        <f>$G163+$H163+$I163+$J163+IF(ISBLANK($E163),0,$F163*VLOOKUP($E163,'INFO_Matières recyclables'!$I$6:$M$14,5,0))</f>
        <v>0</v>
      </c>
      <c r="AA163" s="67">
        <f>$K163+$L163+$M163+$N163+$O163+$P163+$Q163+$R163+IF(ISBLANK($E163),0,$F163*(1-VLOOKUP($E163,'INFO_Matières recyclables'!$I$6:$M$14,5,0)))</f>
        <v>0</v>
      </c>
    </row>
    <row r="164" spans="2:27" x14ac:dyDescent="0.35">
      <c r="B164" s="5"/>
      <c r="C164" s="5"/>
      <c r="D164" s="26"/>
      <c r="E164" s="56"/>
      <c r="F164" s="58"/>
      <c r="G164" s="54"/>
      <c r="H164" s="54"/>
      <c r="I164" s="54"/>
      <c r="J164" s="54"/>
      <c r="K164" s="54"/>
      <c r="L164" s="54"/>
      <c r="M164" s="54"/>
      <c r="N164" s="54"/>
      <c r="O164" s="54"/>
      <c r="P164" s="61"/>
      <c r="Q164" s="75"/>
      <c r="R164" s="66"/>
      <c r="S164" s="65"/>
      <c r="T164" s="67">
        <f>$G164+$H164+$L164+IF(ISBLANK($E164),0,$F164*VLOOKUP($E164,'INFO_Matières recyclables'!$I$6:$M$14,2,0))</f>
        <v>0</v>
      </c>
      <c r="U164" s="67">
        <f>$I164+$J164+$K164+$M164+$N164+$O164+$P164+$Q164+$R164+IF(ISBLANK($E164),0,$F164*(1-VLOOKUP($E164,'INFO_Matières recyclables'!$I$6:$M$14,2,0)))</f>
        <v>0</v>
      </c>
      <c r="V164" s="67">
        <f>$G164+$H164+$K164+IF(ISBLANK($E164),0,$F164*VLOOKUP($E164,'INFO_Matières recyclables'!$I$6:$M$14,3,0))</f>
        <v>0</v>
      </c>
      <c r="W164" s="67">
        <f>$I164+$J164+$L164+$M164+$N164+$O164+$P164+$Q164+$R164+IF(ISBLANK($E164),0,$F164*(1-VLOOKUP($E164,'INFO_Matières recyclables'!$I$6:$M$14,3,0)))</f>
        <v>0</v>
      </c>
      <c r="X164" s="67">
        <f>$G164+$H164+$I164+IF(ISBLANK($E164),0,$F164*VLOOKUP($E164,'INFO_Matières recyclables'!$I$6:$M$14,4,0))</f>
        <v>0</v>
      </c>
      <c r="Y164" s="67">
        <f>$J164+$K164+$L164+$M164+$N164+$O164+$P164+$Q164+$R164+IF(ISBLANK($E164),0,$F164*(1-VLOOKUP($E164,'INFO_Matières recyclables'!$I$6:$M$14,4,0)))</f>
        <v>0</v>
      </c>
      <c r="Z164" s="67">
        <f>$G164+$H164+$I164+$J164+IF(ISBLANK($E164),0,$F164*VLOOKUP($E164,'INFO_Matières recyclables'!$I$6:$M$14,5,0))</f>
        <v>0</v>
      </c>
      <c r="AA164" s="67">
        <f>$K164+$L164+$M164+$N164+$O164+$P164+$Q164+$R164+IF(ISBLANK($E164),0,$F164*(1-VLOOKUP($E164,'INFO_Matières recyclables'!$I$6:$M$14,5,0)))</f>
        <v>0</v>
      </c>
    </row>
    <row r="165" spans="2:27" x14ac:dyDescent="0.35">
      <c r="B165" s="5"/>
      <c r="C165" s="5"/>
      <c r="D165" s="26"/>
      <c r="E165" s="56"/>
      <c r="F165" s="58"/>
      <c r="G165" s="54"/>
      <c r="H165" s="54"/>
      <c r="I165" s="54"/>
      <c r="J165" s="54"/>
      <c r="K165" s="54"/>
      <c r="L165" s="54"/>
      <c r="M165" s="54"/>
      <c r="N165" s="54"/>
      <c r="O165" s="54"/>
      <c r="P165" s="61"/>
      <c r="Q165" s="75"/>
      <c r="R165" s="66"/>
      <c r="S165" s="65"/>
      <c r="T165" s="67">
        <f>$G165+$H165+$L165+IF(ISBLANK($E165),0,$F165*VLOOKUP($E165,'INFO_Matières recyclables'!$I$6:$M$14,2,0))</f>
        <v>0</v>
      </c>
      <c r="U165" s="67">
        <f>$I165+$J165+$K165+$M165+$N165+$O165+$P165+$Q165+$R165+IF(ISBLANK($E165),0,$F165*(1-VLOOKUP($E165,'INFO_Matières recyclables'!$I$6:$M$14,2,0)))</f>
        <v>0</v>
      </c>
      <c r="V165" s="67">
        <f>$G165+$H165+$K165+IF(ISBLANK($E165),0,$F165*VLOOKUP($E165,'INFO_Matières recyclables'!$I$6:$M$14,3,0))</f>
        <v>0</v>
      </c>
      <c r="W165" s="67">
        <f>$I165+$J165+$L165+$M165+$N165+$O165+$P165+$Q165+$R165+IF(ISBLANK($E165),0,$F165*(1-VLOOKUP($E165,'INFO_Matières recyclables'!$I$6:$M$14,3,0)))</f>
        <v>0</v>
      </c>
      <c r="X165" s="67">
        <f>$G165+$H165+$I165+IF(ISBLANK($E165),0,$F165*VLOOKUP($E165,'INFO_Matières recyclables'!$I$6:$M$14,4,0))</f>
        <v>0</v>
      </c>
      <c r="Y165" s="67">
        <f>$J165+$K165+$L165+$M165+$N165+$O165+$P165+$Q165+$R165+IF(ISBLANK($E165),0,$F165*(1-VLOOKUP($E165,'INFO_Matières recyclables'!$I$6:$M$14,4,0)))</f>
        <v>0</v>
      </c>
      <c r="Z165" s="67">
        <f>$G165+$H165+$I165+$J165+IF(ISBLANK($E165),0,$F165*VLOOKUP($E165,'INFO_Matières recyclables'!$I$6:$M$14,5,0))</f>
        <v>0</v>
      </c>
      <c r="AA165" s="67">
        <f>$K165+$L165+$M165+$N165+$O165+$P165+$Q165+$R165+IF(ISBLANK($E165),0,$F165*(1-VLOOKUP($E165,'INFO_Matières recyclables'!$I$6:$M$14,5,0)))</f>
        <v>0</v>
      </c>
    </row>
    <row r="166" spans="2:27" x14ac:dyDescent="0.35">
      <c r="B166" s="5"/>
      <c r="C166" s="5"/>
      <c r="D166" s="26"/>
      <c r="E166" s="56"/>
      <c r="F166" s="58"/>
      <c r="G166" s="54"/>
      <c r="H166" s="54"/>
      <c r="I166" s="54"/>
      <c r="J166" s="54"/>
      <c r="K166" s="54"/>
      <c r="L166" s="54"/>
      <c r="M166" s="54"/>
      <c r="N166" s="54"/>
      <c r="O166" s="54"/>
      <c r="P166" s="61"/>
      <c r="Q166" s="75"/>
      <c r="R166" s="66"/>
      <c r="S166" s="65"/>
      <c r="T166" s="67">
        <f>$G166+$H166+$L166+IF(ISBLANK($E166),0,$F166*VLOOKUP($E166,'INFO_Matières recyclables'!$I$6:$M$14,2,0))</f>
        <v>0</v>
      </c>
      <c r="U166" s="67">
        <f>$I166+$J166+$K166+$M166+$N166+$O166+$P166+$Q166+$R166+IF(ISBLANK($E166),0,$F166*(1-VLOOKUP($E166,'INFO_Matières recyclables'!$I$6:$M$14,2,0)))</f>
        <v>0</v>
      </c>
      <c r="V166" s="67">
        <f>$G166+$H166+$K166+IF(ISBLANK($E166),0,$F166*VLOOKUP($E166,'INFO_Matières recyclables'!$I$6:$M$14,3,0))</f>
        <v>0</v>
      </c>
      <c r="W166" s="67">
        <f>$I166+$J166+$L166+$M166+$N166+$O166+$P166+$Q166+$R166+IF(ISBLANK($E166),0,$F166*(1-VLOOKUP($E166,'INFO_Matières recyclables'!$I$6:$M$14,3,0)))</f>
        <v>0</v>
      </c>
      <c r="X166" s="67">
        <f>$G166+$H166+$I166+IF(ISBLANK($E166),0,$F166*VLOOKUP($E166,'INFO_Matières recyclables'!$I$6:$M$14,4,0))</f>
        <v>0</v>
      </c>
      <c r="Y166" s="67">
        <f>$J166+$K166+$L166+$M166+$N166+$O166+$P166+$Q166+$R166+IF(ISBLANK($E166),0,$F166*(1-VLOOKUP($E166,'INFO_Matières recyclables'!$I$6:$M$14,4,0)))</f>
        <v>0</v>
      </c>
      <c r="Z166" s="67">
        <f>$G166+$H166+$I166+$J166+IF(ISBLANK($E166),0,$F166*VLOOKUP($E166,'INFO_Matières recyclables'!$I$6:$M$14,5,0))</f>
        <v>0</v>
      </c>
      <c r="AA166" s="67">
        <f>$K166+$L166+$M166+$N166+$O166+$P166+$Q166+$R166+IF(ISBLANK($E166),0,$F166*(1-VLOOKUP($E166,'INFO_Matières recyclables'!$I$6:$M$14,5,0)))</f>
        <v>0</v>
      </c>
    </row>
    <row r="167" spans="2:27" x14ac:dyDescent="0.35">
      <c r="B167" s="5"/>
      <c r="C167" s="5"/>
      <c r="D167" s="26"/>
      <c r="E167" s="56"/>
      <c r="F167" s="58"/>
      <c r="G167" s="54"/>
      <c r="H167" s="54"/>
      <c r="I167" s="54"/>
      <c r="J167" s="54"/>
      <c r="K167" s="54"/>
      <c r="L167" s="54"/>
      <c r="M167" s="54"/>
      <c r="N167" s="54"/>
      <c r="O167" s="54"/>
      <c r="P167" s="61"/>
      <c r="Q167" s="75"/>
      <c r="R167" s="66"/>
      <c r="S167" s="65"/>
      <c r="T167" s="67">
        <f>$G167+$H167+$L167+IF(ISBLANK($E167),0,$F167*VLOOKUP($E167,'INFO_Matières recyclables'!$I$6:$M$14,2,0))</f>
        <v>0</v>
      </c>
      <c r="U167" s="67">
        <f>$I167+$J167+$K167+$M167+$N167+$O167+$P167+$Q167+$R167+IF(ISBLANK($E167),0,$F167*(1-VLOOKUP($E167,'INFO_Matières recyclables'!$I$6:$M$14,2,0)))</f>
        <v>0</v>
      </c>
      <c r="V167" s="67">
        <f>$G167+$H167+$K167+IF(ISBLANK($E167),0,$F167*VLOOKUP($E167,'INFO_Matières recyclables'!$I$6:$M$14,3,0))</f>
        <v>0</v>
      </c>
      <c r="W167" s="67">
        <f>$I167+$J167+$L167+$M167+$N167+$O167+$P167+$Q167+$R167+IF(ISBLANK($E167),0,$F167*(1-VLOOKUP($E167,'INFO_Matières recyclables'!$I$6:$M$14,3,0)))</f>
        <v>0</v>
      </c>
      <c r="X167" s="67">
        <f>$G167+$H167+$I167+IF(ISBLANK($E167),0,$F167*VLOOKUP($E167,'INFO_Matières recyclables'!$I$6:$M$14,4,0))</f>
        <v>0</v>
      </c>
      <c r="Y167" s="67">
        <f>$J167+$K167+$L167+$M167+$N167+$O167+$P167+$Q167+$R167+IF(ISBLANK($E167),0,$F167*(1-VLOOKUP($E167,'INFO_Matières recyclables'!$I$6:$M$14,4,0)))</f>
        <v>0</v>
      </c>
      <c r="Z167" s="67">
        <f>$G167+$H167+$I167+$J167+IF(ISBLANK($E167),0,$F167*VLOOKUP($E167,'INFO_Matières recyclables'!$I$6:$M$14,5,0))</f>
        <v>0</v>
      </c>
      <c r="AA167" s="67">
        <f>$K167+$L167+$M167+$N167+$O167+$P167+$Q167+$R167+IF(ISBLANK($E167),0,$F167*(1-VLOOKUP($E167,'INFO_Matières recyclables'!$I$6:$M$14,5,0)))</f>
        <v>0</v>
      </c>
    </row>
    <row r="168" spans="2:27" x14ac:dyDescent="0.35">
      <c r="B168" s="5"/>
      <c r="C168" s="5"/>
      <c r="D168" s="26"/>
      <c r="E168" s="56"/>
      <c r="F168" s="58"/>
      <c r="G168" s="54"/>
      <c r="H168" s="54"/>
      <c r="I168" s="54"/>
      <c r="J168" s="54"/>
      <c r="K168" s="54"/>
      <c r="L168" s="54"/>
      <c r="M168" s="54"/>
      <c r="N168" s="54"/>
      <c r="O168" s="54"/>
      <c r="P168" s="61"/>
      <c r="Q168" s="75"/>
      <c r="R168" s="66"/>
      <c r="S168" s="65"/>
      <c r="T168" s="67">
        <f>$G168+$H168+$L168+IF(ISBLANK($E168),0,$F168*VLOOKUP($E168,'INFO_Matières recyclables'!$I$6:$M$14,2,0))</f>
        <v>0</v>
      </c>
      <c r="U168" s="67">
        <f>$I168+$J168+$K168+$M168+$N168+$O168+$P168+$Q168+$R168+IF(ISBLANK($E168),0,$F168*(1-VLOOKUP($E168,'INFO_Matières recyclables'!$I$6:$M$14,2,0)))</f>
        <v>0</v>
      </c>
      <c r="V168" s="67">
        <f>$G168+$H168+$K168+IF(ISBLANK($E168),0,$F168*VLOOKUP($E168,'INFO_Matières recyclables'!$I$6:$M$14,3,0))</f>
        <v>0</v>
      </c>
      <c r="W168" s="67">
        <f>$I168+$J168+$L168+$M168+$N168+$O168+$P168+$Q168+$R168+IF(ISBLANK($E168),0,$F168*(1-VLOOKUP($E168,'INFO_Matières recyclables'!$I$6:$M$14,3,0)))</f>
        <v>0</v>
      </c>
      <c r="X168" s="67">
        <f>$G168+$H168+$I168+IF(ISBLANK($E168),0,$F168*VLOOKUP($E168,'INFO_Matières recyclables'!$I$6:$M$14,4,0))</f>
        <v>0</v>
      </c>
      <c r="Y168" s="67">
        <f>$J168+$K168+$L168+$M168+$N168+$O168+$P168+$Q168+$R168+IF(ISBLANK($E168),0,$F168*(1-VLOOKUP($E168,'INFO_Matières recyclables'!$I$6:$M$14,4,0)))</f>
        <v>0</v>
      </c>
      <c r="Z168" s="67">
        <f>$G168+$H168+$I168+$J168+IF(ISBLANK($E168),0,$F168*VLOOKUP($E168,'INFO_Matières recyclables'!$I$6:$M$14,5,0))</f>
        <v>0</v>
      </c>
      <c r="AA168" s="67">
        <f>$K168+$L168+$M168+$N168+$O168+$P168+$Q168+$R168+IF(ISBLANK($E168),0,$F168*(1-VLOOKUP($E168,'INFO_Matières recyclables'!$I$6:$M$14,5,0)))</f>
        <v>0</v>
      </c>
    </row>
    <row r="169" spans="2:27" x14ac:dyDescent="0.35">
      <c r="B169" s="5"/>
      <c r="C169" s="5"/>
      <c r="D169" s="26"/>
      <c r="E169" s="56"/>
      <c r="F169" s="58"/>
      <c r="G169" s="54"/>
      <c r="H169" s="54"/>
      <c r="I169" s="54"/>
      <c r="J169" s="54"/>
      <c r="K169" s="54"/>
      <c r="L169" s="54"/>
      <c r="M169" s="54"/>
      <c r="N169" s="54"/>
      <c r="O169" s="54"/>
      <c r="P169" s="61"/>
      <c r="Q169" s="75"/>
      <c r="R169" s="66"/>
      <c r="S169" s="65"/>
      <c r="T169" s="67">
        <f>$G169+$H169+$L169+IF(ISBLANK($E169),0,$F169*VLOOKUP($E169,'INFO_Matières recyclables'!$I$6:$M$14,2,0))</f>
        <v>0</v>
      </c>
      <c r="U169" s="67">
        <f>$I169+$J169+$K169+$M169+$N169+$O169+$P169+$Q169+$R169+IF(ISBLANK($E169),0,$F169*(1-VLOOKUP($E169,'INFO_Matières recyclables'!$I$6:$M$14,2,0)))</f>
        <v>0</v>
      </c>
      <c r="V169" s="67">
        <f>$G169+$H169+$K169+IF(ISBLANK($E169),0,$F169*VLOOKUP($E169,'INFO_Matières recyclables'!$I$6:$M$14,3,0))</f>
        <v>0</v>
      </c>
      <c r="W169" s="67">
        <f>$I169+$J169+$L169+$M169+$N169+$O169+$P169+$Q169+$R169+IF(ISBLANK($E169),0,$F169*(1-VLOOKUP($E169,'INFO_Matières recyclables'!$I$6:$M$14,3,0)))</f>
        <v>0</v>
      </c>
      <c r="X169" s="67">
        <f>$G169+$H169+$I169+IF(ISBLANK($E169),0,$F169*VLOOKUP($E169,'INFO_Matières recyclables'!$I$6:$M$14,4,0))</f>
        <v>0</v>
      </c>
      <c r="Y169" s="67">
        <f>$J169+$K169+$L169+$M169+$N169+$O169+$P169+$Q169+$R169+IF(ISBLANK($E169),0,$F169*(1-VLOOKUP($E169,'INFO_Matières recyclables'!$I$6:$M$14,4,0)))</f>
        <v>0</v>
      </c>
      <c r="Z169" s="67">
        <f>$G169+$H169+$I169+$J169+IF(ISBLANK($E169),0,$F169*VLOOKUP($E169,'INFO_Matières recyclables'!$I$6:$M$14,5,0))</f>
        <v>0</v>
      </c>
      <c r="AA169" s="67">
        <f>$K169+$L169+$M169+$N169+$O169+$P169+$Q169+$R169+IF(ISBLANK($E169),0,$F169*(1-VLOOKUP($E169,'INFO_Matières recyclables'!$I$6:$M$14,5,0)))</f>
        <v>0</v>
      </c>
    </row>
    <row r="170" spans="2:27" x14ac:dyDescent="0.35">
      <c r="B170" s="5"/>
      <c r="C170" s="5"/>
      <c r="D170" s="26"/>
      <c r="E170" s="56"/>
      <c r="F170" s="58"/>
      <c r="G170" s="54"/>
      <c r="H170" s="54"/>
      <c r="I170" s="54"/>
      <c r="J170" s="54"/>
      <c r="K170" s="54"/>
      <c r="L170" s="54"/>
      <c r="M170" s="54"/>
      <c r="N170" s="54"/>
      <c r="O170" s="54"/>
      <c r="P170" s="61"/>
      <c r="Q170" s="75"/>
      <c r="R170" s="66"/>
      <c r="S170" s="65"/>
      <c r="T170" s="67">
        <f>$G170+$H170+$L170+IF(ISBLANK($E170),0,$F170*VLOOKUP($E170,'INFO_Matières recyclables'!$I$6:$M$14,2,0))</f>
        <v>0</v>
      </c>
      <c r="U170" s="67">
        <f>$I170+$J170+$K170+$M170+$N170+$O170+$P170+$Q170+$R170+IF(ISBLANK($E170),0,$F170*(1-VLOOKUP($E170,'INFO_Matières recyclables'!$I$6:$M$14,2,0)))</f>
        <v>0</v>
      </c>
      <c r="V170" s="67">
        <f>$G170+$H170+$K170+IF(ISBLANK($E170),0,$F170*VLOOKUP($E170,'INFO_Matières recyclables'!$I$6:$M$14,3,0))</f>
        <v>0</v>
      </c>
      <c r="W170" s="67">
        <f>$I170+$J170+$L170+$M170+$N170+$O170+$P170+$Q170+$R170+IF(ISBLANK($E170),0,$F170*(1-VLOOKUP($E170,'INFO_Matières recyclables'!$I$6:$M$14,3,0)))</f>
        <v>0</v>
      </c>
      <c r="X170" s="67">
        <f>$G170+$H170+$I170+IF(ISBLANK($E170),0,$F170*VLOOKUP($E170,'INFO_Matières recyclables'!$I$6:$M$14,4,0))</f>
        <v>0</v>
      </c>
      <c r="Y170" s="67">
        <f>$J170+$K170+$L170+$M170+$N170+$O170+$P170+$Q170+$R170+IF(ISBLANK($E170),0,$F170*(1-VLOOKUP($E170,'INFO_Matières recyclables'!$I$6:$M$14,4,0)))</f>
        <v>0</v>
      </c>
      <c r="Z170" s="67">
        <f>$G170+$H170+$I170+$J170+IF(ISBLANK($E170),0,$F170*VLOOKUP($E170,'INFO_Matières recyclables'!$I$6:$M$14,5,0))</f>
        <v>0</v>
      </c>
      <c r="AA170" s="67">
        <f>$K170+$L170+$M170+$N170+$O170+$P170+$Q170+$R170+IF(ISBLANK($E170),0,$F170*(1-VLOOKUP($E170,'INFO_Matières recyclables'!$I$6:$M$14,5,0)))</f>
        <v>0</v>
      </c>
    </row>
    <row r="171" spans="2:27" x14ac:dyDescent="0.35">
      <c r="B171" s="5"/>
      <c r="C171" s="5"/>
      <c r="D171" s="26"/>
      <c r="E171" s="56"/>
      <c r="F171" s="58"/>
      <c r="G171" s="54"/>
      <c r="H171" s="54"/>
      <c r="I171" s="54"/>
      <c r="J171" s="54"/>
      <c r="K171" s="54"/>
      <c r="L171" s="54"/>
      <c r="M171" s="54"/>
      <c r="N171" s="54"/>
      <c r="O171" s="54"/>
      <c r="P171" s="61"/>
      <c r="Q171" s="75"/>
      <c r="R171" s="66"/>
      <c r="S171" s="65"/>
      <c r="T171" s="67">
        <f>$G171+$H171+$L171+IF(ISBLANK($E171),0,$F171*VLOOKUP($E171,'INFO_Matières recyclables'!$I$6:$M$14,2,0))</f>
        <v>0</v>
      </c>
      <c r="U171" s="67">
        <f>$I171+$J171+$K171+$M171+$N171+$O171+$P171+$Q171+$R171+IF(ISBLANK($E171),0,$F171*(1-VLOOKUP($E171,'INFO_Matières recyclables'!$I$6:$M$14,2,0)))</f>
        <v>0</v>
      </c>
      <c r="V171" s="67">
        <f>$G171+$H171+$K171+IF(ISBLANK($E171),0,$F171*VLOOKUP($E171,'INFO_Matières recyclables'!$I$6:$M$14,3,0))</f>
        <v>0</v>
      </c>
      <c r="W171" s="67">
        <f>$I171+$J171+$L171+$M171+$N171+$O171+$P171+$Q171+$R171+IF(ISBLANK($E171),0,$F171*(1-VLOOKUP($E171,'INFO_Matières recyclables'!$I$6:$M$14,3,0)))</f>
        <v>0</v>
      </c>
      <c r="X171" s="67">
        <f>$G171+$H171+$I171+IF(ISBLANK($E171),0,$F171*VLOOKUP($E171,'INFO_Matières recyclables'!$I$6:$M$14,4,0))</f>
        <v>0</v>
      </c>
      <c r="Y171" s="67">
        <f>$J171+$K171+$L171+$M171+$N171+$O171+$P171+$Q171+$R171+IF(ISBLANK($E171),0,$F171*(1-VLOOKUP($E171,'INFO_Matières recyclables'!$I$6:$M$14,4,0)))</f>
        <v>0</v>
      </c>
      <c r="Z171" s="67">
        <f>$G171+$H171+$I171+$J171+IF(ISBLANK($E171),0,$F171*VLOOKUP($E171,'INFO_Matières recyclables'!$I$6:$M$14,5,0))</f>
        <v>0</v>
      </c>
      <c r="AA171" s="67">
        <f>$K171+$L171+$M171+$N171+$O171+$P171+$Q171+$R171+IF(ISBLANK($E171),0,$F171*(1-VLOOKUP($E171,'INFO_Matières recyclables'!$I$6:$M$14,5,0)))</f>
        <v>0</v>
      </c>
    </row>
    <row r="172" spans="2:27" x14ac:dyDescent="0.35">
      <c r="B172" s="5"/>
      <c r="C172" s="5"/>
      <c r="D172" s="26"/>
      <c r="E172" s="56"/>
      <c r="F172" s="58"/>
      <c r="G172" s="54"/>
      <c r="H172" s="54"/>
      <c r="I172" s="54"/>
      <c r="J172" s="54"/>
      <c r="K172" s="54"/>
      <c r="L172" s="54"/>
      <c r="M172" s="54"/>
      <c r="N172" s="54"/>
      <c r="O172" s="54"/>
      <c r="P172" s="61"/>
      <c r="Q172" s="75"/>
      <c r="R172" s="66"/>
      <c r="S172" s="65"/>
      <c r="T172" s="67">
        <f>$G172+$H172+$L172+IF(ISBLANK($E172),0,$F172*VLOOKUP($E172,'INFO_Matières recyclables'!$I$6:$M$14,2,0))</f>
        <v>0</v>
      </c>
      <c r="U172" s="67">
        <f>$I172+$J172+$K172+$M172+$N172+$O172+$P172+$Q172+$R172+IF(ISBLANK($E172),0,$F172*(1-VLOOKUP($E172,'INFO_Matières recyclables'!$I$6:$M$14,2,0)))</f>
        <v>0</v>
      </c>
      <c r="V172" s="67">
        <f>$G172+$H172+$K172+IF(ISBLANK($E172),0,$F172*VLOOKUP($E172,'INFO_Matières recyclables'!$I$6:$M$14,3,0))</f>
        <v>0</v>
      </c>
      <c r="W172" s="67">
        <f>$I172+$J172+$L172+$M172+$N172+$O172+$P172+$Q172+$R172+IF(ISBLANK($E172),0,$F172*(1-VLOOKUP($E172,'INFO_Matières recyclables'!$I$6:$M$14,3,0)))</f>
        <v>0</v>
      </c>
      <c r="X172" s="67">
        <f>$G172+$H172+$I172+IF(ISBLANK($E172),0,$F172*VLOOKUP($E172,'INFO_Matières recyclables'!$I$6:$M$14,4,0))</f>
        <v>0</v>
      </c>
      <c r="Y172" s="67">
        <f>$J172+$K172+$L172+$M172+$N172+$O172+$P172+$Q172+$R172+IF(ISBLANK($E172),0,$F172*(1-VLOOKUP($E172,'INFO_Matières recyclables'!$I$6:$M$14,4,0)))</f>
        <v>0</v>
      </c>
      <c r="Z172" s="67">
        <f>$G172+$H172+$I172+$J172+IF(ISBLANK($E172),0,$F172*VLOOKUP($E172,'INFO_Matières recyclables'!$I$6:$M$14,5,0))</f>
        <v>0</v>
      </c>
      <c r="AA172" s="67">
        <f>$K172+$L172+$M172+$N172+$O172+$P172+$Q172+$R172+IF(ISBLANK($E172),0,$F172*(1-VLOOKUP($E172,'INFO_Matières recyclables'!$I$6:$M$14,5,0)))</f>
        <v>0</v>
      </c>
    </row>
    <row r="173" spans="2:27" x14ac:dyDescent="0.35">
      <c r="B173" s="5"/>
      <c r="C173" s="5"/>
      <c r="D173" s="26"/>
      <c r="E173" s="56"/>
      <c r="F173" s="58"/>
      <c r="G173" s="54"/>
      <c r="H173" s="54"/>
      <c r="I173" s="54"/>
      <c r="J173" s="54"/>
      <c r="K173" s="54"/>
      <c r="L173" s="54"/>
      <c r="M173" s="54"/>
      <c r="N173" s="54"/>
      <c r="O173" s="54"/>
      <c r="P173" s="61"/>
      <c r="Q173" s="75"/>
      <c r="R173" s="66"/>
      <c r="S173" s="65"/>
      <c r="T173" s="67">
        <f>$G173+$H173+$L173+IF(ISBLANK($E173),0,$F173*VLOOKUP($E173,'INFO_Matières recyclables'!$I$6:$M$14,2,0))</f>
        <v>0</v>
      </c>
      <c r="U173" s="67">
        <f>$I173+$J173+$K173+$M173+$N173+$O173+$P173+$Q173+$R173+IF(ISBLANK($E173),0,$F173*(1-VLOOKUP($E173,'INFO_Matières recyclables'!$I$6:$M$14,2,0)))</f>
        <v>0</v>
      </c>
      <c r="V173" s="67">
        <f>$G173+$H173+$K173+IF(ISBLANK($E173),0,$F173*VLOOKUP($E173,'INFO_Matières recyclables'!$I$6:$M$14,3,0))</f>
        <v>0</v>
      </c>
      <c r="W173" s="67">
        <f>$I173+$J173+$L173+$M173+$N173+$O173+$P173+$Q173+$R173+IF(ISBLANK($E173),0,$F173*(1-VLOOKUP($E173,'INFO_Matières recyclables'!$I$6:$M$14,3,0)))</f>
        <v>0</v>
      </c>
      <c r="X173" s="67">
        <f>$G173+$H173+$I173+IF(ISBLANK($E173),0,$F173*VLOOKUP($E173,'INFO_Matières recyclables'!$I$6:$M$14,4,0))</f>
        <v>0</v>
      </c>
      <c r="Y173" s="67">
        <f>$J173+$K173+$L173+$M173+$N173+$O173+$P173+$Q173+$R173+IF(ISBLANK($E173),0,$F173*(1-VLOOKUP($E173,'INFO_Matières recyclables'!$I$6:$M$14,4,0)))</f>
        <v>0</v>
      </c>
      <c r="Z173" s="67">
        <f>$G173+$H173+$I173+$J173+IF(ISBLANK($E173),0,$F173*VLOOKUP($E173,'INFO_Matières recyclables'!$I$6:$M$14,5,0))</f>
        <v>0</v>
      </c>
      <c r="AA173" s="67">
        <f>$K173+$L173+$M173+$N173+$O173+$P173+$Q173+$R173+IF(ISBLANK($E173),0,$F173*(1-VLOOKUP($E173,'INFO_Matières recyclables'!$I$6:$M$14,5,0)))</f>
        <v>0</v>
      </c>
    </row>
    <row r="174" spans="2:27" x14ac:dyDescent="0.35">
      <c r="B174" s="5"/>
      <c r="C174" s="5"/>
      <c r="D174" s="26"/>
      <c r="E174" s="56"/>
      <c r="F174" s="58"/>
      <c r="G174" s="54"/>
      <c r="H174" s="54"/>
      <c r="I174" s="54"/>
      <c r="J174" s="54"/>
      <c r="K174" s="54"/>
      <c r="L174" s="54"/>
      <c r="M174" s="54"/>
      <c r="N174" s="54"/>
      <c r="O174" s="54"/>
      <c r="P174" s="61"/>
      <c r="Q174" s="75"/>
      <c r="R174" s="66"/>
      <c r="S174" s="65"/>
      <c r="T174" s="67">
        <f>$G174+$H174+$L174+IF(ISBLANK($E174),0,$F174*VLOOKUP($E174,'INFO_Matières recyclables'!$I$6:$M$14,2,0))</f>
        <v>0</v>
      </c>
      <c r="U174" s="67">
        <f>$I174+$J174+$K174+$M174+$N174+$O174+$P174+$Q174+$R174+IF(ISBLANK($E174),0,$F174*(1-VLOOKUP($E174,'INFO_Matières recyclables'!$I$6:$M$14,2,0)))</f>
        <v>0</v>
      </c>
      <c r="V174" s="67">
        <f>$G174+$H174+$K174+IF(ISBLANK($E174),0,$F174*VLOOKUP($E174,'INFO_Matières recyclables'!$I$6:$M$14,3,0))</f>
        <v>0</v>
      </c>
      <c r="W174" s="67">
        <f>$I174+$J174+$L174+$M174+$N174+$O174+$P174+$Q174+$R174+IF(ISBLANK($E174),0,$F174*(1-VLOOKUP($E174,'INFO_Matières recyclables'!$I$6:$M$14,3,0)))</f>
        <v>0</v>
      </c>
      <c r="X174" s="67">
        <f>$G174+$H174+$I174+IF(ISBLANK($E174),0,$F174*VLOOKUP($E174,'INFO_Matières recyclables'!$I$6:$M$14,4,0))</f>
        <v>0</v>
      </c>
      <c r="Y174" s="67">
        <f>$J174+$K174+$L174+$M174+$N174+$O174+$P174+$Q174+$R174+IF(ISBLANK($E174),0,$F174*(1-VLOOKUP($E174,'INFO_Matières recyclables'!$I$6:$M$14,4,0)))</f>
        <v>0</v>
      </c>
      <c r="Z174" s="67">
        <f>$G174+$H174+$I174+$J174+IF(ISBLANK($E174),0,$F174*VLOOKUP($E174,'INFO_Matières recyclables'!$I$6:$M$14,5,0))</f>
        <v>0</v>
      </c>
      <c r="AA174" s="67">
        <f>$K174+$L174+$M174+$N174+$O174+$P174+$Q174+$R174+IF(ISBLANK($E174),0,$F174*(1-VLOOKUP($E174,'INFO_Matières recyclables'!$I$6:$M$14,5,0)))</f>
        <v>0</v>
      </c>
    </row>
    <row r="175" spans="2:27" x14ac:dyDescent="0.35">
      <c r="B175" s="5"/>
      <c r="C175" s="5"/>
      <c r="D175" s="26"/>
      <c r="E175" s="56"/>
      <c r="F175" s="58"/>
      <c r="G175" s="54"/>
      <c r="H175" s="54"/>
      <c r="I175" s="54"/>
      <c r="J175" s="54"/>
      <c r="K175" s="54"/>
      <c r="L175" s="54"/>
      <c r="M175" s="54"/>
      <c r="N175" s="54"/>
      <c r="O175" s="54"/>
      <c r="P175" s="61"/>
      <c r="Q175" s="75"/>
      <c r="R175" s="66"/>
      <c r="S175" s="65"/>
      <c r="T175" s="67">
        <f>$G175+$H175+$L175+IF(ISBLANK($E175),0,$F175*VLOOKUP($E175,'INFO_Matières recyclables'!$I$6:$M$14,2,0))</f>
        <v>0</v>
      </c>
      <c r="U175" s="67">
        <f>$I175+$J175+$K175+$M175+$N175+$O175+$P175+$Q175+$R175+IF(ISBLANK($E175),0,$F175*(1-VLOOKUP($E175,'INFO_Matières recyclables'!$I$6:$M$14,2,0)))</f>
        <v>0</v>
      </c>
      <c r="V175" s="67">
        <f>$G175+$H175+$K175+IF(ISBLANK($E175),0,$F175*VLOOKUP($E175,'INFO_Matières recyclables'!$I$6:$M$14,3,0))</f>
        <v>0</v>
      </c>
      <c r="W175" s="67">
        <f>$I175+$J175+$L175+$M175+$N175+$O175+$P175+$Q175+$R175+IF(ISBLANK($E175),0,$F175*(1-VLOOKUP($E175,'INFO_Matières recyclables'!$I$6:$M$14,3,0)))</f>
        <v>0</v>
      </c>
      <c r="X175" s="67">
        <f>$G175+$H175+$I175+IF(ISBLANK($E175),0,$F175*VLOOKUP($E175,'INFO_Matières recyclables'!$I$6:$M$14,4,0))</f>
        <v>0</v>
      </c>
      <c r="Y175" s="67">
        <f>$J175+$K175+$L175+$M175+$N175+$O175+$P175+$Q175+$R175+IF(ISBLANK($E175),0,$F175*(1-VLOOKUP($E175,'INFO_Matières recyclables'!$I$6:$M$14,4,0)))</f>
        <v>0</v>
      </c>
      <c r="Z175" s="67">
        <f>$G175+$H175+$I175+$J175+IF(ISBLANK($E175),0,$F175*VLOOKUP($E175,'INFO_Matières recyclables'!$I$6:$M$14,5,0))</f>
        <v>0</v>
      </c>
      <c r="AA175" s="67">
        <f>$K175+$L175+$M175+$N175+$O175+$P175+$Q175+$R175+IF(ISBLANK($E175),0,$F175*(1-VLOOKUP($E175,'INFO_Matières recyclables'!$I$6:$M$14,5,0)))</f>
        <v>0</v>
      </c>
    </row>
    <row r="176" spans="2:27" x14ac:dyDescent="0.35">
      <c r="B176" s="5"/>
      <c r="C176" s="5"/>
      <c r="D176" s="26"/>
      <c r="E176" s="56"/>
      <c r="F176" s="58"/>
      <c r="G176" s="54"/>
      <c r="H176" s="54"/>
      <c r="I176" s="54"/>
      <c r="J176" s="54"/>
      <c r="K176" s="54"/>
      <c r="L176" s="54"/>
      <c r="M176" s="54"/>
      <c r="N176" s="54"/>
      <c r="O176" s="54"/>
      <c r="P176" s="61"/>
      <c r="Q176" s="75"/>
      <c r="R176" s="66"/>
      <c r="S176" s="65"/>
      <c r="T176" s="67">
        <f>$G176+$H176+$L176+IF(ISBLANK($E176),0,$F176*VLOOKUP($E176,'INFO_Matières recyclables'!$I$6:$M$14,2,0))</f>
        <v>0</v>
      </c>
      <c r="U176" s="67">
        <f>$I176+$J176+$K176+$M176+$N176+$O176+$P176+$Q176+$R176+IF(ISBLANK($E176),0,$F176*(1-VLOOKUP($E176,'INFO_Matières recyclables'!$I$6:$M$14,2,0)))</f>
        <v>0</v>
      </c>
      <c r="V176" s="67">
        <f>$G176+$H176+$K176+IF(ISBLANK($E176),0,$F176*VLOOKUP($E176,'INFO_Matières recyclables'!$I$6:$M$14,3,0))</f>
        <v>0</v>
      </c>
      <c r="W176" s="67">
        <f>$I176+$J176+$L176+$M176+$N176+$O176+$P176+$Q176+$R176+IF(ISBLANK($E176),0,$F176*(1-VLOOKUP($E176,'INFO_Matières recyclables'!$I$6:$M$14,3,0)))</f>
        <v>0</v>
      </c>
      <c r="X176" s="67">
        <f>$G176+$H176+$I176+IF(ISBLANK($E176),0,$F176*VLOOKUP($E176,'INFO_Matières recyclables'!$I$6:$M$14,4,0))</f>
        <v>0</v>
      </c>
      <c r="Y176" s="67">
        <f>$J176+$K176+$L176+$M176+$N176+$O176+$P176+$Q176+$R176+IF(ISBLANK($E176),0,$F176*(1-VLOOKUP($E176,'INFO_Matières recyclables'!$I$6:$M$14,4,0)))</f>
        <v>0</v>
      </c>
      <c r="Z176" s="67">
        <f>$G176+$H176+$I176+$J176+IF(ISBLANK($E176),0,$F176*VLOOKUP($E176,'INFO_Matières recyclables'!$I$6:$M$14,5,0))</f>
        <v>0</v>
      </c>
      <c r="AA176" s="67">
        <f>$K176+$L176+$M176+$N176+$O176+$P176+$Q176+$R176+IF(ISBLANK($E176),0,$F176*(1-VLOOKUP($E176,'INFO_Matières recyclables'!$I$6:$M$14,5,0)))</f>
        <v>0</v>
      </c>
    </row>
    <row r="177" spans="2:27" x14ac:dyDescent="0.35">
      <c r="B177" s="5"/>
      <c r="C177" s="5"/>
      <c r="D177" s="26"/>
      <c r="E177" s="56"/>
      <c r="F177" s="58"/>
      <c r="G177" s="54"/>
      <c r="H177" s="54"/>
      <c r="I177" s="54"/>
      <c r="J177" s="54"/>
      <c r="K177" s="54"/>
      <c r="L177" s="54"/>
      <c r="M177" s="54"/>
      <c r="N177" s="54"/>
      <c r="O177" s="54"/>
      <c r="P177" s="61"/>
      <c r="Q177" s="75"/>
      <c r="R177" s="66"/>
      <c r="S177" s="65"/>
      <c r="T177" s="67">
        <f>$G177+$H177+$L177+IF(ISBLANK($E177),0,$F177*VLOOKUP($E177,'INFO_Matières recyclables'!$I$6:$M$14,2,0))</f>
        <v>0</v>
      </c>
      <c r="U177" s="67">
        <f>$I177+$J177+$K177+$M177+$N177+$O177+$P177+$Q177+$R177+IF(ISBLANK($E177),0,$F177*(1-VLOOKUP($E177,'INFO_Matières recyclables'!$I$6:$M$14,2,0)))</f>
        <v>0</v>
      </c>
      <c r="V177" s="67">
        <f>$G177+$H177+$K177+IF(ISBLANK($E177),0,$F177*VLOOKUP($E177,'INFO_Matières recyclables'!$I$6:$M$14,3,0))</f>
        <v>0</v>
      </c>
      <c r="W177" s="67">
        <f>$I177+$J177+$L177+$M177+$N177+$O177+$P177+$Q177+$R177+IF(ISBLANK($E177),0,$F177*(1-VLOOKUP($E177,'INFO_Matières recyclables'!$I$6:$M$14,3,0)))</f>
        <v>0</v>
      </c>
      <c r="X177" s="67">
        <f>$G177+$H177+$I177+IF(ISBLANK($E177),0,$F177*VLOOKUP($E177,'INFO_Matières recyclables'!$I$6:$M$14,4,0))</f>
        <v>0</v>
      </c>
      <c r="Y177" s="67">
        <f>$J177+$K177+$L177+$M177+$N177+$O177+$P177+$Q177+$R177+IF(ISBLANK($E177),0,$F177*(1-VLOOKUP($E177,'INFO_Matières recyclables'!$I$6:$M$14,4,0)))</f>
        <v>0</v>
      </c>
      <c r="Z177" s="67">
        <f>$G177+$H177+$I177+$J177+IF(ISBLANK($E177),0,$F177*VLOOKUP($E177,'INFO_Matières recyclables'!$I$6:$M$14,5,0))</f>
        <v>0</v>
      </c>
      <c r="AA177" s="67">
        <f>$K177+$L177+$M177+$N177+$O177+$P177+$Q177+$R177+IF(ISBLANK($E177),0,$F177*(1-VLOOKUP($E177,'INFO_Matières recyclables'!$I$6:$M$14,5,0)))</f>
        <v>0</v>
      </c>
    </row>
    <row r="178" spans="2:27" x14ac:dyDescent="0.35">
      <c r="B178" s="5"/>
      <c r="C178" s="5"/>
      <c r="D178" s="26"/>
      <c r="E178" s="56"/>
      <c r="F178" s="58"/>
      <c r="G178" s="54"/>
      <c r="H178" s="54"/>
      <c r="I178" s="54"/>
      <c r="J178" s="54"/>
      <c r="K178" s="54"/>
      <c r="L178" s="54"/>
      <c r="M178" s="54"/>
      <c r="N178" s="54"/>
      <c r="O178" s="54"/>
      <c r="P178" s="61"/>
      <c r="Q178" s="75"/>
      <c r="R178" s="66"/>
      <c r="S178" s="65"/>
      <c r="T178" s="67">
        <f>$G178+$H178+$L178+IF(ISBLANK($E178),0,$F178*VLOOKUP($E178,'INFO_Matières recyclables'!$I$6:$M$14,2,0))</f>
        <v>0</v>
      </c>
      <c r="U178" s="67">
        <f>$I178+$J178+$K178+$M178+$N178+$O178+$P178+$Q178+$R178+IF(ISBLANK($E178),0,$F178*(1-VLOOKUP($E178,'INFO_Matières recyclables'!$I$6:$M$14,2,0)))</f>
        <v>0</v>
      </c>
      <c r="V178" s="67">
        <f>$G178+$H178+$K178+IF(ISBLANK($E178),0,$F178*VLOOKUP($E178,'INFO_Matières recyclables'!$I$6:$M$14,3,0))</f>
        <v>0</v>
      </c>
      <c r="W178" s="67">
        <f>$I178+$J178+$L178+$M178+$N178+$O178+$P178+$Q178+$R178+IF(ISBLANK($E178),0,$F178*(1-VLOOKUP($E178,'INFO_Matières recyclables'!$I$6:$M$14,3,0)))</f>
        <v>0</v>
      </c>
      <c r="X178" s="67">
        <f>$G178+$H178+$I178+IF(ISBLANK($E178),0,$F178*VLOOKUP($E178,'INFO_Matières recyclables'!$I$6:$M$14,4,0))</f>
        <v>0</v>
      </c>
      <c r="Y178" s="67">
        <f>$J178+$K178+$L178+$M178+$N178+$O178+$P178+$Q178+$R178+IF(ISBLANK($E178),0,$F178*(1-VLOOKUP($E178,'INFO_Matières recyclables'!$I$6:$M$14,4,0)))</f>
        <v>0</v>
      </c>
      <c r="Z178" s="67">
        <f>$G178+$H178+$I178+$J178+IF(ISBLANK($E178),0,$F178*VLOOKUP($E178,'INFO_Matières recyclables'!$I$6:$M$14,5,0))</f>
        <v>0</v>
      </c>
      <c r="AA178" s="67">
        <f>$K178+$L178+$M178+$N178+$O178+$P178+$Q178+$R178+IF(ISBLANK($E178),0,$F178*(1-VLOOKUP($E178,'INFO_Matières recyclables'!$I$6:$M$14,5,0)))</f>
        <v>0</v>
      </c>
    </row>
    <row r="179" spans="2:27" x14ac:dyDescent="0.35">
      <c r="B179" s="5"/>
      <c r="C179" s="5"/>
      <c r="D179" s="26"/>
      <c r="E179" s="56"/>
      <c r="F179" s="58"/>
      <c r="G179" s="54"/>
      <c r="H179" s="54"/>
      <c r="I179" s="54"/>
      <c r="J179" s="54"/>
      <c r="K179" s="54"/>
      <c r="L179" s="54"/>
      <c r="M179" s="54"/>
      <c r="N179" s="54"/>
      <c r="O179" s="54"/>
      <c r="P179" s="61"/>
      <c r="Q179" s="75"/>
      <c r="R179" s="66"/>
      <c r="S179" s="65"/>
      <c r="T179" s="67">
        <f>$G179+$H179+$L179+IF(ISBLANK($E179),0,$F179*VLOOKUP($E179,'INFO_Matières recyclables'!$I$6:$M$14,2,0))</f>
        <v>0</v>
      </c>
      <c r="U179" s="67">
        <f>$I179+$J179+$K179+$M179+$N179+$O179+$P179+$Q179+$R179+IF(ISBLANK($E179),0,$F179*(1-VLOOKUP($E179,'INFO_Matières recyclables'!$I$6:$M$14,2,0)))</f>
        <v>0</v>
      </c>
      <c r="V179" s="67">
        <f>$G179+$H179+$K179+IF(ISBLANK($E179),0,$F179*VLOOKUP($E179,'INFO_Matières recyclables'!$I$6:$M$14,3,0))</f>
        <v>0</v>
      </c>
      <c r="W179" s="67">
        <f>$I179+$J179+$L179+$M179+$N179+$O179+$P179+$Q179+$R179+IF(ISBLANK($E179),0,$F179*(1-VLOOKUP($E179,'INFO_Matières recyclables'!$I$6:$M$14,3,0)))</f>
        <v>0</v>
      </c>
      <c r="X179" s="67">
        <f>$G179+$H179+$I179+IF(ISBLANK($E179),0,$F179*VLOOKUP($E179,'INFO_Matières recyclables'!$I$6:$M$14,4,0))</f>
        <v>0</v>
      </c>
      <c r="Y179" s="67">
        <f>$J179+$K179+$L179+$M179+$N179+$O179+$P179+$Q179+$R179+IF(ISBLANK($E179),0,$F179*(1-VLOOKUP($E179,'INFO_Matières recyclables'!$I$6:$M$14,4,0)))</f>
        <v>0</v>
      </c>
      <c r="Z179" s="67">
        <f>$G179+$H179+$I179+$J179+IF(ISBLANK($E179),0,$F179*VLOOKUP($E179,'INFO_Matières recyclables'!$I$6:$M$14,5,0))</f>
        <v>0</v>
      </c>
      <c r="AA179" s="67">
        <f>$K179+$L179+$M179+$N179+$O179+$P179+$Q179+$R179+IF(ISBLANK($E179),0,$F179*(1-VLOOKUP($E179,'INFO_Matières recyclables'!$I$6:$M$14,5,0)))</f>
        <v>0</v>
      </c>
    </row>
    <row r="180" spans="2:27" x14ac:dyDescent="0.35">
      <c r="B180" s="5"/>
      <c r="C180" s="5"/>
      <c r="D180" s="26"/>
      <c r="E180" s="56"/>
      <c r="F180" s="58"/>
      <c r="G180" s="54"/>
      <c r="H180" s="54"/>
      <c r="I180" s="54"/>
      <c r="J180" s="54"/>
      <c r="K180" s="54"/>
      <c r="L180" s="54"/>
      <c r="M180" s="54"/>
      <c r="N180" s="54"/>
      <c r="O180" s="54"/>
      <c r="P180" s="61"/>
      <c r="Q180" s="75"/>
      <c r="R180" s="66"/>
      <c r="S180" s="65"/>
      <c r="T180" s="67">
        <f>$G180+$H180+$L180+IF(ISBLANK($E180),0,$F180*VLOOKUP($E180,'INFO_Matières recyclables'!$I$6:$M$14,2,0))</f>
        <v>0</v>
      </c>
      <c r="U180" s="67">
        <f>$I180+$J180+$K180+$M180+$N180+$O180+$P180+$Q180+$R180+IF(ISBLANK($E180),0,$F180*(1-VLOOKUP($E180,'INFO_Matières recyclables'!$I$6:$M$14,2,0)))</f>
        <v>0</v>
      </c>
      <c r="V180" s="67">
        <f>$G180+$H180+$K180+IF(ISBLANK($E180),0,$F180*VLOOKUP($E180,'INFO_Matières recyclables'!$I$6:$M$14,3,0))</f>
        <v>0</v>
      </c>
      <c r="W180" s="67">
        <f>$I180+$J180+$L180+$M180+$N180+$O180+$P180+$Q180+$R180+IF(ISBLANK($E180),0,$F180*(1-VLOOKUP($E180,'INFO_Matières recyclables'!$I$6:$M$14,3,0)))</f>
        <v>0</v>
      </c>
      <c r="X180" s="67">
        <f>$G180+$H180+$I180+IF(ISBLANK($E180),0,$F180*VLOOKUP($E180,'INFO_Matières recyclables'!$I$6:$M$14,4,0))</f>
        <v>0</v>
      </c>
      <c r="Y180" s="67">
        <f>$J180+$K180+$L180+$M180+$N180+$O180+$P180+$Q180+$R180+IF(ISBLANK($E180),0,$F180*(1-VLOOKUP($E180,'INFO_Matières recyclables'!$I$6:$M$14,4,0)))</f>
        <v>0</v>
      </c>
      <c r="Z180" s="67">
        <f>$G180+$H180+$I180+$J180+IF(ISBLANK($E180),0,$F180*VLOOKUP($E180,'INFO_Matières recyclables'!$I$6:$M$14,5,0))</f>
        <v>0</v>
      </c>
      <c r="AA180" s="67">
        <f>$K180+$L180+$M180+$N180+$O180+$P180+$Q180+$R180+IF(ISBLANK($E180),0,$F180*(1-VLOOKUP($E180,'INFO_Matières recyclables'!$I$6:$M$14,5,0)))</f>
        <v>0</v>
      </c>
    </row>
    <row r="181" spans="2:27" x14ac:dyDescent="0.35">
      <c r="B181" s="5"/>
      <c r="C181" s="5"/>
      <c r="D181" s="26"/>
      <c r="E181" s="56"/>
      <c r="F181" s="58"/>
      <c r="G181" s="54"/>
      <c r="H181" s="54"/>
      <c r="I181" s="54"/>
      <c r="J181" s="54"/>
      <c r="K181" s="54"/>
      <c r="L181" s="54"/>
      <c r="M181" s="54"/>
      <c r="N181" s="54"/>
      <c r="O181" s="54"/>
      <c r="P181" s="61"/>
      <c r="Q181" s="75"/>
      <c r="R181" s="66"/>
      <c r="S181" s="65"/>
      <c r="T181" s="67">
        <f>$G181+$H181+$L181+IF(ISBLANK($E181),0,$F181*VLOOKUP($E181,'INFO_Matières recyclables'!$I$6:$M$14,2,0))</f>
        <v>0</v>
      </c>
      <c r="U181" s="67">
        <f>$I181+$J181+$K181+$M181+$N181+$O181+$P181+$Q181+$R181+IF(ISBLANK($E181),0,$F181*(1-VLOOKUP($E181,'INFO_Matières recyclables'!$I$6:$M$14,2,0)))</f>
        <v>0</v>
      </c>
      <c r="V181" s="67">
        <f>$G181+$H181+$K181+IF(ISBLANK($E181),0,$F181*VLOOKUP($E181,'INFO_Matières recyclables'!$I$6:$M$14,3,0))</f>
        <v>0</v>
      </c>
      <c r="W181" s="67">
        <f>$I181+$J181+$L181+$M181+$N181+$O181+$P181+$Q181+$R181+IF(ISBLANK($E181),0,$F181*(1-VLOOKUP($E181,'INFO_Matières recyclables'!$I$6:$M$14,3,0)))</f>
        <v>0</v>
      </c>
      <c r="X181" s="67">
        <f>$G181+$H181+$I181+IF(ISBLANK($E181),0,$F181*VLOOKUP($E181,'INFO_Matières recyclables'!$I$6:$M$14,4,0))</f>
        <v>0</v>
      </c>
      <c r="Y181" s="67">
        <f>$J181+$K181+$L181+$M181+$N181+$O181+$P181+$Q181+$R181+IF(ISBLANK($E181),0,$F181*(1-VLOOKUP($E181,'INFO_Matières recyclables'!$I$6:$M$14,4,0)))</f>
        <v>0</v>
      </c>
      <c r="Z181" s="67">
        <f>$G181+$H181+$I181+$J181+IF(ISBLANK($E181),0,$F181*VLOOKUP($E181,'INFO_Matières recyclables'!$I$6:$M$14,5,0))</f>
        <v>0</v>
      </c>
      <c r="AA181" s="67">
        <f>$K181+$L181+$M181+$N181+$O181+$P181+$Q181+$R181+IF(ISBLANK($E181),0,$F181*(1-VLOOKUP($E181,'INFO_Matières recyclables'!$I$6:$M$14,5,0)))</f>
        <v>0</v>
      </c>
    </row>
    <row r="182" spans="2:27" x14ac:dyDescent="0.35">
      <c r="B182" s="5"/>
      <c r="C182" s="5"/>
      <c r="D182" s="26"/>
      <c r="E182" s="56"/>
      <c r="F182" s="58"/>
      <c r="G182" s="54"/>
      <c r="H182" s="54"/>
      <c r="I182" s="54"/>
      <c r="J182" s="54"/>
      <c r="K182" s="54"/>
      <c r="L182" s="54"/>
      <c r="M182" s="54"/>
      <c r="N182" s="54"/>
      <c r="O182" s="54"/>
      <c r="P182" s="61"/>
      <c r="Q182" s="75"/>
      <c r="R182" s="66"/>
      <c r="S182" s="65"/>
      <c r="T182" s="67">
        <f>$G182+$H182+$L182+IF(ISBLANK($E182),0,$F182*VLOOKUP($E182,'INFO_Matières recyclables'!$I$6:$M$14,2,0))</f>
        <v>0</v>
      </c>
      <c r="U182" s="67">
        <f>$I182+$J182+$K182+$M182+$N182+$O182+$P182+$Q182+$R182+IF(ISBLANK($E182),0,$F182*(1-VLOOKUP($E182,'INFO_Matières recyclables'!$I$6:$M$14,2,0)))</f>
        <v>0</v>
      </c>
      <c r="V182" s="67">
        <f>$G182+$H182+$K182+IF(ISBLANK($E182),0,$F182*VLOOKUP($E182,'INFO_Matières recyclables'!$I$6:$M$14,3,0))</f>
        <v>0</v>
      </c>
      <c r="W182" s="67">
        <f>$I182+$J182+$L182+$M182+$N182+$O182+$P182+$Q182+$R182+IF(ISBLANK($E182),0,$F182*(1-VLOOKUP($E182,'INFO_Matières recyclables'!$I$6:$M$14,3,0)))</f>
        <v>0</v>
      </c>
      <c r="X182" s="67">
        <f>$G182+$H182+$I182+IF(ISBLANK($E182),0,$F182*VLOOKUP($E182,'INFO_Matières recyclables'!$I$6:$M$14,4,0))</f>
        <v>0</v>
      </c>
      <c r="Y182" s="67">
        <f>$J182+$K182+$L182+$M182+$N182+$O182+$P182+$Q182+$R182+IF(ISBLANK($E182),0,$F182*(1-VLOOKUP($E182,'INFO_Matières recyclables'!$I$6:$M$14,4,0)))</f>
        <v>0</v>
      </c>
      <c r="Z182" s="67">
        <f>$G182+$H182+$I182+$J182+IF(ISBLANK($E182),0,$F182*VLOOKUP($E182,'INFO_Matières recyclables'!$I$6:$M$14,5,0))</f>
        <v>0</v>
      </c>
      <c r="AA182" s="67">
        <f>$K182+$L182+$M182+$N182+$O182+$P182+$Q182+$R182+IF(ISBLANK($E182),0,$F182*(1-VLOOKUP($E182,'INFO_Matières recyclables'!$I$6:$M$14,5,0)))</f>
        <v>0</v>
      </c>
    </row>
    <row r="183" spans="2:27" x14ac:dyDescent="0.35">
      <c r="B183" s="5"/>
      <c r="C183" s="5"/>
      <c r="D183" s="26"/>
      <c r="E183" s="56"/>
      <c r="F183" s="58"/>
      <c r="G183" s="54"/>
      <c r="H183" s="54"/>
      <c r="I183" s="54"/>
      <c r="J183" s="54"/>
      <c r="K183" s="54"/>
      <c r="L183" s="54"/>
      <c r="M183" s="54"/>
      <c r="N183" s="54"/>
      <c r="O183" s="54"/>
      <c r="P183" s="61"/>
      <c r="Q183" s="75"/>
      <c r="R183" s="66"/>
      <c r="S183" s="65"/>
      <c r="T183" s="67">
        <f>$G183+$H183+$L183+IF(ISBLANK($E183),0,$F183*VLOOKUP($E183,'INFO_Matières recyclables'!$I$6:$M$14,2,0))</f>
        <v>0</v>
      </c>
      <c r="U183" s="67">
        <f>$I183+$J183+$K183+$M183+$N183+$O183+$P183+$Q183+$R183+IF(ISBLANK($E183),0,$F183*(1-VLOOKUP($E183,'INFO_Matières recyclables'!$I$6:$M$14,2,0)))</f>
        <v>0</v>
      </c>
      <c r="V183" s="67">
        <f>$G183+$H183+$K183+IF(ISBLANK($E183),0,$F183*VLOOKUP($E183,'INFO_Matières recyclables'!$I$6:$M$14,3,0))</f>
        <v>0</v>
      </c>
      <c r="W183" s="67">
        <f>$I183+$J183+$L183+$M183+$N183+$O183+$P183+$Q183+$R183+IF(ISBLANK($E183),0,$F183*(1-VLOOKUP($E183,'INFO_Matières recyclables'!$I$6:$M$14,3,0)))</f>
        <v>0</v>
      </c>
      <c r="X183" s="67">
        <f>$G183+$H183+$I183+IF(ISBLANK($E183),0,$F183*VLOOKUP($E183,'INFO_Matières recyclables'!$I$6:$M$14,4,0))</f>
        <v>0</v>
      </c>
      <c r="Y183" s="67">
        <f>$J183+$K183+$L183+$M183+$N183+$O183+$P183+$Q183+$R183+IF(ISBLANK($E183),0,$F183*(1-VLOOKUP($E183,'INFO_Matières recyclables'!$I$6:$M$14,4,0)))</f>
        <v>0</v>
      </c>
      <c r="Z183" s="67">
        <f>$G183+$H183+$I183+$J183+IF(ISBLANK($E183),0,$F183*VLOOKUP($E183,'INFO_Matières recyclables'!$I$6:$M$14,5,0))</f>
        <v>0</v>
      </c>
      <c r="AA183" s="67">
        <f>$K183+$L183+$M183+$N183+$O183+$P183+$Q183+$R183+IF(ISBLANK($E183),0,$F183*(1-VLOOKUP($E183,'INFO_Matières recyclables'!$I$6:$M$14,5,0)))</f>
        <v>0</v>
      </c>
    </row>
    <row r="184" spans="2:27" x14ac:dyDescent="0.35">
      <c r="B184" s="5"/>
      <c r="C184" s="5"/>
      <c r="D184" s="26"/>
      <c r="E184" s="56"/>
      <c r="F184" s="58"/>
      <c r="G184" s="54"/>
      <c r="H184" s="54"/>
      <c r="I184" s="54"/>
      <c r="J184" s="54"/>
      <c r="K184" s="54"/>
      <c r="L184" s="54"/>
      <c r="M184" s="54"/>
      <c r="N184" s="54"/>
      <c r="O184" s="54"/>
      <c r="P184" s="61"/>
      <c r="Q184" s="75"/>
      <c r="R184" s="66"/>
      <c r="S184" s="65"/>
      <c r="T184" s="67">
        <f>$G184+$H184+$L184+IF(ISBLANK($E184),0,$F184*VLOOKUP($E184,'INFO_Matières recyclables'!$I$6:$M$14,2,0))</f>
        <v>0</v>
      </c>
      <c r="U184" s="67">
        <f>$I184+$J184+$K184+$M184+$N184+$O184+$P184+$Q184+$R184+IF(ISBLANK($E184),0,$F184*(1-VLOOKUP($E184,'INFO_Matières recyclables'!$I$6:$M$14,2,0)))</f>
        <v>0</v>
      </c>
      <c r="V184" s="67">
        <f>$G184+$H184+$K184+IF(ISBLANK($E184),0,$F184*VLOOKUP($E184,'INFO_Matières recyclables'!$I$6:$M$14,3,0))</f>
        <v>0</v>
      </c>
      <c r="W184" s="67">
        <f>$I184+$J184+$L184+$M184+$N184+$O184+$P184+$Q184+$R184+IF(ISBLANK($E184),0,$F184*(1-VLOOKUP($E184,'INFO_Matières recyclables'!$I$6:$M$14,3,0)))</f>
        <v>0</v>
      </c>
      <c r="X184" s="67">
        <f>$G184+$H184+$I184+IF(ISBLANK($E184),0,$F184*VLOOKUP($E184,'INFO_Matières recyclables'!$I$6:$M$14,4,0))</f>
        <v>0</v>
      </c>
      <c r="Y184" s="67">
        <f>$J184+$K184+$L184+$M184+$N184+$O184+$P184+$Q184+$R184+IF(ISBLANK($E184),0,$F184*(1-VLOOKUP($E184,'INFO_Matières recyclables'!$I$6:$M$14,4,0)))</f>
        <v>0</v>
      </c>
      <c r="Z184" s="67">
        <f>$G184+$H184+$I184+$J184+IF(ISBLANK($E184),0,$F184*VLOOKUP($E184,'INFO_Matières recyclables'!$I$6:$M$14,5,0))</f>
        <v>0</v>
      </c>
      <c r="AA184" s="67">
        <f>$K184+$L184+$M184+$N184+$O184+$P184+$Q184+$R184+IF(ISBLANK($E184),0,$F184*(1-VLOOKUP($E184,'INFO_Matières recyclables'!$I$6:$M$14,5,0)))</f>
        <v>0</v>
      </c>
    </row>
    <row r="185" spans="2:27" x14ac:dyDescent="0.35">
      <c r="B185" s="5"/>
      <c r="C185" s="5"/>
      <c r="D185" s="26"/>
      <c r="E185" s="56"/>
      <c r="F185" s="58"/>
      <c r="G185" s="54"/>
      <c r="H185" s="54"/>
      <c r="I185" s="54"/>
      <c r="J185" s="54"/>
      <c r="K185" s="54"/>
      <c r="L185" s="54"/>
      <c r="M185" s="54"/>
      <c r="N185" s="54"/>
      <c r="O185" s="54"/>
      <c r="P185" s="61"/>
      <c r="Q185" s="75"/>
      <c r="R185" s="66"/>
      <c r="S185" s="65"/>
      <c r="T185" s="67">
        <f>$G185+$H185+$L185+IF(ISBLANK($E185),0,$F185*VLOOKUP($E185,'INFO_Matières recyclables'!$I$6:$M$14,2,0))</f>
        <v>0</v>
      </c>
      <c r="U185" s="67">
        <f>$I185+$J185+$K185+$M185+$N185+$O185+$P185+$Q185+$R185+IF(ISBLANK($E185),0,$F185*(1-VLOOKUP($E185,'INFO_Matières recyclables'!$I$6:$M$14,2,0)))</f>
        <v>0</v>
      </c>
      <c r="V185" s="67">
        <f>$G185+$H185+$K185+IF(ISBLANK($E185),0,$F185*VLOOKUP($E185,'INFO_Matières recyclables'!$I$6:$M$14,3,0))</f>
        <v>0</v>
      </c>
      <c r="W185" s="67">
        <f>$I185+$J185+$L185+$M185+$N185+$O185+$P185+$Q185+$R185+IF(ISBLANK($E185),0,$F185*(1-VLOOKUP($E185,'INFO_Matières recyclables'!$I$6:$M$14,3,0)))</f>
        <v>0</v>
      </c>
      <c r="X185" s="67">
        <f>$G185+$H185+$I185+IF(ISBLANK($E185),0,$F185*VLOOKUP($E185,'INFO_Matières recyclables'!$I$6:$M$14,4,0))</f>
        <v>0</v>
      </c>
      <c r="Y185" s="67">
        <f>$J185+$K185+$L185+$M185+$N185+$O185+$P185+$Q185+$R185+IF(ISBLANK($E185),0,$F185*(1-VLOOKUP($E185,'INFO_Matières recyclables'!$I$6:$M$14,4,0)))</f>
        <v>0</v>
      </c>
      <c r="Z185" s="67">
        <f>$G185+$H185+$I185+$J185+IF(ISBLANK($E185),0,$F185*VLOOKUP($E185,'INFO_Matières recyclables'!$I$6:$M$14,5,0))</f>
        <v>0</v>
      </c>
      <c r="AA185" s="67">
        <f>$K185+$L185+$M185+$N185+$O185+$P185+$Q185+$R185+IF(ISBLANK($E185),0,$F185*(1-VLOOKUP($E185,'INFO_Matières recyclables'!$I$6:$M$14,5,0)))</f>
        <v>0</v>
      </c>
    </row>
    <row r="186" spans="2:27" x14ac:dyDescent="0.35">
      <c r="B186" s="5"/>
      <c r="C186" s="5"/>
      <c r="D186" s="26"/>
      <c r="E186" s="56"/>
      <c r="F186" s="58"/>
      <c r="G186" s="54"/>
      <c r="H186" s="54"/>
      <c r="I186" s="54"/>
      <c r="J186" s="54"/>
      <c r="K186" s="54"/>
      <c r="L186" s="54"/>
      <c r="M186" s="54"/>
      <c r="N186" s="54"/>
      <c r="O186" s="54"/>
      <c r="P186" s="61"/>
      <c r="Q186" s="75"/>
      <c r="R186" s="66"/>
      <c r="S186" s="65"/>
      <c r="T186" s="67">
        <f>$G186+$H186+$L186+IF(ISBLANK($E186),0,$F186*VLOOKUP($E186,'INFO_Matières recyclables'!$I$6:$M$14,2,0))</f>
        <v>0</v>
      </c>
      <c r="U186" s="67">
        <f>$I186+$J186+$K186+$M186+$N186+$O186+$P186+$Q186+$R186+IF(ISBLANK($E186),0,$F186*(1-VLOOKUP($E186,'INFO_Matières recyclables'!$I$6:$M$14,2,0)))</f>
        <v>0</v>
      </c>
      <c r="V186" s="67">
        <f>$G186+$H186+$K186+IF(ISBLANK($E186),0,$F186*VLOOKUP($E186,'INFO_Matières recyclables'!$I$6:$M$14,3,0))</f>
        <v>0</v>
      </c>
      <c r="W186" s="67">
        <f>$I186+$J186+$L186+$M186+$N186+$O186+$P186+$Q186+$R186+IF(ISBLANK($E186),0,$F186*(1-VLOOKUP($E186,'INFO_Matières recyclables'!$I$6:$M$14,3,0)))</f>
        <v>0</v>
      </c>
      <c r="X186" s="67">
        <f>$G186+$H186+$I186+IF(ISBLANK($E186),0,$F186*VLOOKUP($E186,'INFO_Matières recyclables'!$I$6:$M$14,4,0))</f>
        <v>0</v>
      </c>
      <c r="Y186" s="67">
        <f>$J186+$K186+$L186+$M186+$N186+$O186+$P186+$Q186+$R186+IF(ISBLANK($E186),0,$F186*(1-VLOOKUP($E186,'INFO_Matières recyclables'!$I$6:$M$14,4,0)))</f>
        <v>0</v>
      </c>
      <c r="Z186" s="67">
        <f>$G186+$H186+$I186+$J186+IF(ISBLANK($E186),0,$F186*VLOOKUP($E186,'INFO_Matières recyclables'!$I$6:$M$14,5,0))</f>
        <v>0</v>
      </c>
      <c r="AA186" s="67">
        <f>$K186+$L186+$M186+$N186+$O186+$P186+$Q186+$R186+IF(ISBLANK($E186),0,$F186*(1-VLOOKUP($E186,'INFO_Matières recyclables'!$I$6:$M$14,5,0)))</f>
        <v>0</v>
      </c>
    </row>
    <row r="187" spans="2:27" x14ac:dyDescent="0.35">
      <c r="B187" s="5"/>
      <c r="C187" s="5"/>
      <c r="D187" s="26"/>
      <c r="E187" s="56"/>
      <c r="F187" s="58"/>
      <c r="G187" s="54"/>
      <c r="H187" s="54"/>
      <c r="I187" s="54"/>
      <c r="J187" s="54"/>
      <c r="K187" s="54"/>
      <c r="L187" s="54"/>
      <c r="M187" s="54"/>
      <c r="N187" s="54"/>
      <c r="O187" s="54"/>
      <c r="P187" s="61"/>
      <c r="Q187" s="75"/>
      <c r="R187" s="66"/>
      <c r="S187" s="65"/>
      <c r="T187" s="67">
        <f>$G187+$H187+$L187+IF(ISBLANK($E187),0,$F187*VLOOKUP($E187,'INFO_Matières recyclables'!$I$6:$M$14,2,0))</f>
        <v>0</v>
      </c>
      <c r="U187" s="67">
        <f>$I187+$J187+$K187+$M187+$N187+$O187+$P187+$Q187+$R187+IF(ISBLANK($E187),0,$F187*(1-VLOOKUP($E187,'INFO_Matières recyclables'!$I$6:$M$14,2,0)))</f>
        <v>0</v>
      </c>
      <c r="V187" s="67">
        <f>$G187+$H187+$K187+IF(ISBLANK($E187),0,$F187*VLOOKUP($E187,'INFO_Matières recyclables'!$I$6:$M$14,3,0))</f>
        <v>0</v>
      </c>
      <c r="W187" s="67">
        <f>$I187+$J187+$L187+$M187+$N187+$O187+$P187+$Q187+$R187+IF(ISBLANK($E187),0,$F187*(1-VLOOKUP($E187,'INFO_Matières recyclables'!$I$6:$M$14,3,0)))</f>
        <v>0</v>
      </c>
      <c r="X187" s="67">
        <f>$G187+$H187+$I187+IF(ISBLANK($E187),0,$F187*VLOOKUP($E187,'INFO_Matières recyclables'!$I$6:$M$14,4,0))</f>
        <v>0</v>
      </c>
      <c r="Y187" s="67">
        <f>$J187+$K187+$L187+$M187+$N187+$O187+$P187+$Q187+$R187+IF(ISBLANK($E187),0,$F187*(1-VLOOKUP($E187,'INFO_Matières recyclables'!$I$6:$M$14,4,0)))</f>
        <v>0</v>
      </c>
      <c r="Z187" s="67">
        <f>$G187+$H187+$I187+$J187+IF(ISBLANK($E187),0,$F187*VLOOKUP($E187,'INFO_Matières recyclables'!$I$6:$M$14,5,0))</f>
        <v>0</v>
      </c>
      <c r="AA187" s="67">
        <f>$K187+$L187+$M187+$N187+$O187+$P187+$Q187+$R187+IF(ISBLANK($E187),0,$F187*(1-VLOOKUP($E187,'INFO_Matières recyclables'!$I$6:$M$14,5,0)))</f>
        <v>0</v>
      </c>
    </row>
    <row r="188" spans="2:27" x14ac:dyDescent="0.35">
      <c r="B188" s="5"/>
      <c r="C188" s="5"/>
      <c r="D188" s="26"/>
      <c r="E188" s="56"/>
      <c r="F188" s="58"/>
      <c r="G188" s="54"/>
      <c r="H188" s="54"/>
      <c r="I188" s="54"/>
      <c r="J188" s="54"/>
      <c r="K188" s="54"/>
      <c r="L188" s="54"/>
      <c r="M188" s="54"/>
      <c r="N188" s="54"/>
      <c r="O188" s="54"/>
      <c r="P188" s="61"/>
      <c r="Q188" s="75"/>
      <c r="R188" s="66"/>
      <c r="S188" s="65"/>
      <c r="T188" s="67">
        <f>$G188+$H188+$L188+IF(ISBLANK($E188),0,$F188*VLOOKUP($E188,'INFO_Matières recyclables'!$I$6:$M$14,2,0))</f>
        <v>0</v>
      </c>
      <c r="U188" s="67">
        <f>$I188+$J188+$K188+$M188+$N188+$O188+$P188+$Q188+$R188+IF(ISBLANK($E188),0,$F188*(1-VLOOKUP($E188,'INFO_Matières recyclables'!$I$6:$M$14,2,0)))</f>
        <v>0</v>
      </c>
      <c r="V188" s="67">
        <f>$G188+$H188+$K188+IF(ISBLANK($E188),0,$F188*VLOOKUP($E188,'INFO_Matières recyclables'!$I$6:$M$14,3,0))</f>
        <v>0</v>
      </c>
      <c r="W188" s="67">
        <f>$I188+$J188+$L188+$M188+$N188+$O188+$P188+$Q188+$R188+IF(ISBLANK($E188),0,$F188*(1-VLOOKUP($E188,'INFO_Matières recyclables'!$I$6:$M$14,3,0)))</f>
        <v>0</v>
      </c>
      <c r="X188" s="67">
        <f>$G188+$H188+$I188+IF(ISBLANK($E188),0,$F188*VLOOKUP($E188,'INFO_Matières recyclables'!$I$6:$M$14,4,0))</f>
        <v>0</v>
      </c>
      <c r="Y188" s="67">
        <f>$J188+$K188+$L188+$M188+$N188+$O188+$P188+$Q188+$R188+IF(ISBLANK($E188),0,$F188*(1-VLOOKUP($E188,'INFO_Matières recyclables'!$I$6:$M$14,4,0)))</f>
        <v>0</v>
      </c>
      <c r="Z188" s="67">
        <f>$G188+$H188+$I188+$J188+IF(ISBLANK($E188),0,$F188*VLOOKUP($E188,'INFO_Matières recyclables'!$I$6:$M$14,5,0))</f>
        <v>0</v>
      </c>
      <c r="AA188" s="67">
        <f>$K188+$L188+$M188+$N188+$O188+$P188+$Q188+$R188+IF(ISBLANK($E188),0,$F188*(1-VLOOKUP($E188,'INFO_Matières recyclables'!$I$6:$M$14,5,0)))</f>
        <v>0</v>
      </c>
    </row>
    <row r="189" spans="2:27" x14ac:dyDescent="0.35">
      <c r="B189" s="5"/>
      <c r="C189" s="5"/>
      <c r="D189" s="26"/>
      <c r="E189" s="56"/>
      <c r="F189" s="58"/>
      <c r="G189" s="54"/>
      <c r="H189" s="54"/>
      <c r="I189" s="54"/>
      <c r="J189" s="54"/>
      <c r="K189" s="54"/>
      <c r="L189" s="54"/>
      <c r="M189" s="54"/>
      <c r="N189" s="54"/>
      <c r="O189" s="54"/>
      <c r="P189" s="61"/>
      <c r="Q189" s="75"/>
      <c r="R189" s="66"/>
      <c r="S189" s="65"/>
      <c r="T189" s="67">
        <f>$G189+$H189+$L189+IF(ISBLANK($E189),0,$F189*VLOOKUP($E189,'INFO_Matières recyclables'!$I$6:$M$14,2,0))</f>
        <v>0</v>
      </c>
      <c r="U189" s="67">
        <f>$I189+$J189+$K189+$M189+$N189+$O189+$P189+$Q189+$R189+IF(ISBLANK($E189),0,$F189*(1-VLOOKUP($E189,'INFO_Matières recyclables'!$I$6:$M$14,2,0)))</f>
        <v>0</v>
      </c>
      <c r="V189" s="67">
        <f>$G189+$H189+$K189+IF(ISBLANK($E189),0,$F189*VLOOKUP($E189,'INFO_Matières recyclables'!$I$6:$M$14,3,0))</f>
        <v>0</v>
      </c>
      <c r="W189" s="67">
        <f>$I189+$J189+$L189+$M189+$N189+$O189+$P189+$Q189+$R189+IF(ISBLANK($E189),0,$F189*(1-VLOOKUP($E189,'INFO_Matières recyclables'!$I$6:$M$14,3,0)))</f>
        <v>0</v>
      </c>
      <c r="X189" s="67">
        <f>$G189+$H189+$I189+IF(ISBLANK($E189),0,$F189*VLOOKUP($E189,'INFO_Matières recyclables'!$I$6:$M$14,4,0))</f>
        <v>0</v>
      </c>
      <c r="Y189" s="67">
        <f>$J189+$K189+$L189+$M189+$N189+$O189+$P189+$Q189+$R189+IF(ISBLANK($E189),0,$F189*(1-VLOOKUP($E189,'INFO_Matières recyclables'!$I$6:$M$14,4,0)))</f>
        <v>0</v>
      </c>
      <c r="Z189" s="67">
        <f>$G189+$H189+$I189+$J189+IF(ISBLANK($E189),0,$F189*VLOOKUP($E189,'INFO_Matières recyclables'!$I$6:$M$14,5,0))</f>
        <v>0</v>
      </c>
      <c r="AA189" s="67">
        <f>$K189+$L189+$M189+$N189+$O189+$P189+$Q189+$R189+IF(ISBLANK($E189),0,$F189*(1-VLOOKUP($E189,'INFO_Matières recyclables'!$I$6:$M$14,5,0)))</f>
        <v>0</v>
      </c>
    </row>
    <row r="190" spans="2:27" x14ac:dyDescent="0.35">
      <c r="B190" s="5"/>
      <c r="C190" s="5"/>
      <c r="D190" s="26"/>
      <c r="E190" s="56"/>
      <c r="F190" s="58"/>
      <c r="G190" s="54"/>
      <c r="H190" s="54"/>
      <c r="I190" s="54"/>
      <c r="J190" s="54"/>
      <c r="K190" s="54"/>
      <c r="L190" s="54"/>
      <c r="M190" s="54"/>
      <c r="N190" s="54"/>
      <c r="O190" s="54"/>
      <c r="P190" s="61"/>
      <c r="Q190" s="75"/>
      <c r="R190" s="66"/>
      <c r="S190" s="65"/>
      <c r="T190" s="67">
        <f>$G190+$H190+$L190+IF(ISBLANK($E190),0,$F190*VLOOKUP($E190,'INFO_Matières recyclables'!$I$6:$M$14,2,0))</f>
        <v>0</v>
      </c>
      <c r="U190" s="67">
        <f>$I190+$J190+$K190+$M190+$N190+$O190+$P190+$Q190+$R190+IF(ISBLANK($E190),0,$F190*(1-VLOOKUP($E190,'INFO_Matières recyclables'!$I$6:$M$14,2,0)))</f>
        <v>0</v>
      </c>
      <c r="V190" s="67">
        <f>$G190+$H190+$K190+IF(ISBLANK($E190),0,$F190*VLOOKUP($E190,'INFO_Matières recyclables'!$I$6:$M$14,3,0))</f>
        <v>0</v>
      </c>
      <c r="W190" s="67">
        <f>$I190+$J190+$L190+$M190+$N190+$O190+$P190+$Q190+$R190+IF(ISBLANK($E190),0,$F190*(1-VLOOKUP($E190,'INFO_Matières recyclables'!$I$6:$M$14,3,0)))</f>
        <v>0</v>
      </c>
      <c r="X190" s="67">
        <f>$G190+$H190+$I190+IF(ISBLANK($E190),0,$F190*VLOOKUP($E190,'INFO_Matières recyclables'!$I$6:$M$14,4,0))</f>
        <v>0</v>
      </c>
      <c r="Y190" s="67">
        <f>$J190+$K190+$L190+$M190+$N190+$O190+$P190+$Q190+$R190+IF(ISBLANK($E190),0,$F190*(1-VLOOKUP($E190,'INFO_Matières recyclables'!$I$6:$M$14,4,0)))</f>
        <v>0</v>
      </c>
      <c r="Z190" s="67">
        <f>$G190+$H190+$I190+$J190+IF(ISBLANK($E190),0,$F190*VLOOKUP($E190,'INFO_Matières recyclables'!$I$6:$M$14,5,0))</f>
        <v>0</v>
      </c>
      <c r="AA190" s="67">
        <f>$K190+$L190+$M190+$N190+$O190+$P190+$Q190+$R190+IF(ISBLANK($E190),0,$F190*(1-VLOOKUP($E190,'INFO_Matières recyclables'!$I$6:$M$14,5,0)))</f>
        <v>0</v>
      </c>
    </row>
    <row r="191" spans="2:27" x14ac:dyDescent="0.35">
      <c r="B191" s="5"/>
      <c r="C191" s="5"/>
      <c r="D191" s="26"/>
      <c r="E191" s="56"/>
      <c r="F191" s="58"/>
      <c r="G191" s="54"/>
      <c r="H191" s="54"/>
      <c r="I191" s="54"/>
      <c r="J191" s="54"/>
      <c r="K191" s="54"/>
      <c r="L191" s="54"/>
      <c r="M191" s="54"/>
      <c r="N191" s="54"/>
      <c r="O191" s="54"/>
      <c r="P191" s="61"/>
      <c r="Q191" s="75"/>
      <c r="R191" s="66"/>
      <c r="S191" s="65"/>
      <c r="T191" s="67">
        <f>$G191+$H191+$L191+IF(ISBLANK($E191),0,$F191*VLOOKUP($E191,'INFO_Matières recyclables'!$I$6:$M$14,2,0))</f>
        <v>0</v>
      </c>
      <c r="U191" s="67">
        <f>$I191+$J191+$K191+$M191+$N191+$O191+$P191+$Q191+$R191+IF(ISBLANK($E191),0,$F191*(1-VLOOKUP($E191,'INFO_Matières recyclables'!$I$6:$M$14,2,0)))</f>
        <v>0</v>
      </c>
      <c r="V191" s="67">
        <f>$G191+$H191+$K191+IF(ISBLANK($E191),0,$F191*VLOOKUP($E191,'INFO_Matières recyclables'!$I$6:$M$14,3,0))</f>
        <v>0</v>
      </c>
      <c r="W191" s="67">
        <f>$I191+$J191+$L191+$M191+$N191+$O191+$P191+$Q191+$R191+IF(ISBLANK($E191),0,$F191*(1-VLOOKUP($E191,'INFO_Matières recyclables'!$I$6:$M$14,3,0)))</f>
        <v>0</v>
      </c>
      <c r="X191" s="67">
        <f>$G191+$H191+$I191+IF(ISBLANK($E191),0,$F191*VLOOKUP($E191,'INFO_Matières recyclables'!$I$6:$M$14,4,0))</f>
        <v>0</v>
      </c>
      <c r="Y191" s="67">
        <f>$J191+$K191+$L191+$M191+$N191+$O191+$P191+$Q191+$R191+IF(ISBLANK($E191),0,$F191*(1-VLOOKUP($E191,'INFO_Matières recyclables'!$I$6:$M$14,4,0)))</f>
        <v>0</v>
      </c>
      <c r="Z191" s="67">
        <f>$G191+$H191+$I191+$J191+IF(ISBLANK($E191),0,$F191*VLOOKUP($E191,'INFO_Matières recyclables'!$I$6:$M$14,5,0))</f>
        <v>0</v>
      </c>
      <c r="AA191" s="67">
        <f>$K191+$L191+$M191+$N191+$O191+$P191+$Q191+$R191+IF(ISBLANK($E191),0,$F191*(1-VLOOKUP($E191,'INFO_Matières recyclables'!$I$6:$M$14,5,0)))</f>
        <v>0</v>
      </c>
    </row>
    <row r="192" spans="2:27" x14ac:dyDescent="0.35">
      <c r="B192" s="5"/>
      <c r="C192" s="5"/>
      <c r="D192" s="26"/>
      <c r="E192" s="56"/>
      <c r="F192" s="58"/>
      <c r="G192" s="54"/>
      <c r="H192" s="54"/>
      <c r="I192" s="54"/>
      <c r="J192" s="54"/>
      <c r="K192" s="54"/>
      <c r="L192" s="54"/>
      <c r="M192" s="54"/>
      <c r="N192" s="54"/>
      <c r="O192" s="54"/>
      <c r="P192" s="61"/>
      <c r="Q192" s="75"/>
      <c r="R192" s="66"/>
      <c r="S192" s="65"/>
      <c r="T192" s="67">
        <f>$G192+$H192+$L192+IF(ISBLANK($E192),0,$F192*VLOOKUP($E192,'INFO_Matières recyclables'!$I$6:$M$14,2,0))</f>
        <v>0</v>
      </c>
      <c r="U192" s="67">
        <f>$I192+$J192+$K192+$M192+$N192+$O192+$P192+$Q192+$R192+IF(ISBLANK($E192),0,$F192*(1-VLOOKUP($E192,'INFO_Matières recyclables'!$I$6:$M$14,2,0)))</f>
        <v>0</v>
      </c>
      <c r="V192" s="67">
        <f>$G192+$H192+$K192+IF(ISBLANK($E192),0,$F192*VLOOKUP($E192,'INFO_Matières recyclables'!$I$6:$M$14,3,0))</f>
        <v>0</v>
      </c>
      <c r="W192" s="67">
        <f>$I192+$J192+$L192+$M192+$N192+$O192+$P192+$Q192+$R192+IF(ISBLANK($E192),0,$F192*(1-VLOOKUP($E192,'INFO_Matières recyclables'!$I$6:$M$14,3,0)))</f>
        <v>0</v>
      </c>
      <c r="X192" s="67">
        <f>$G192+$H192+$I192+IF(ISBLANK($E192),0,$F192*VLOOKUP($E192,'INFO_Matières recyclables'!$I$6:$M$14,4,0))</f>
        <v>0</v>
      </c>
      <c r="Y192" s="67">
        <f>$J192+$K192+$L192+$M192+$N192+$O192+$P192+$Q192+$R192+IF(ISBLANK($E192),0,$F192*(1-VLOOKUP($E192,'INFO_Matières recyclables'!$I$6:$M$14,4,0)))</f>
        <v>0</v>
      </c>
      <c r="Z192" s="67">
        <f>$G192+$H192+$I192+$J192+IF(ISBLANK($E192),0,$F192*VLOOKUP($E192,'INFO_Matières recyclables'!$I$6:$M$14,5,0))</f>
        <v>0</v>
      </c>
      <c r="AA192" s="67">
        <f>$K192+$L192+$M192+$N192+$O192+$P192+$Q192+$R192+IF(ISBLANK($E192),0,$F192*(1-VLOOKUP($E192,'INFO_Matières recyclables'!$I$6:$M$14,5,0)))</f>
        <v>0</v>
      </c>
    </row>
    <row r="193" spans="2:27" x14ac:dyDescent="0.35">
      <c r="B193" s="5"/>
      <c r="C193" s="5"/>
      <c r="D193" s="26"/>
      <c r="E193" s="56"/>
      <c r="F193" s="58"/>
      <c r="G193" s="54"/>
      <c r="H193" s="54"/>
      <c r="I193" s="54"/>
      <c r="J193" s="54"/>
      <c r="K193" s="54"/>
      <c r="L193" s="54"/>
      <c r="M193" s="54"/>
      <c r="N193" s="54"/>
      <c r="O193" s="54"/>
      <c r="P193" s="61"/>
      <c r="Q193" s="75"/>
      <c r="R193" s="66"/>
      <c r="S193" s="65"/>
      <c r="T193" s="67">
        <f>$G193+$H193+$L193+IF(ISBLANK($E193),0,$F193*VLOOKUP($E193,'INFO_Matières recyclables'!$I$6:$M$14,2,0))</f>
        <v>0</v>
      </c>
      <c r="U193" s="67">
        <f>$I193+$J193+$K193+$M193+$N193+$O193+$P193+$Q193+$R193+IF(ISBLANK($E193),0,$F193*(1-VLOOKUP($E193,'INFO_Matières recyclables'!$I$6:$M$14,2,0)))</f>
        <v>0</v>
      </c>
      <c r="V193" s="67">
        <f>$G193+$H193+$K193+IF(ISBLANK($E193),0,$F193*VLOOKUP($E193,'INFO_Matières recyclables'!$I$6:$M$14,3,0))</f>
        <v>0</v>
      </c>
      <c r="W193" s="67">
        <f>$I193+$J193+$L193+$M193+$N193+$O193+$P193+$Q193+$R193+IF(ISBLANK($E193),0,$F193*(1-VLOOKUP($E193,'INFO_Matières recyclables'!$I$6:$M$14,3,0)))</f>
        <v>0</v>
      </c>
      <c r="X193" s="67">
        <f>$G193+$H193+$I193+IF(ISBLANK($E193),0,$F193*VLOOKUP($E193,'INFO_Matières recyclables'!$I$6:$M$14,4,0))</f>
        <v>0</v>
      </c>
      <c r="Y193" s="67">
        <f>$J193+$K193+$L193+$M193+$N193+$O193+$P193+$Q193+$R193+IF(ISBLANK($E193),0,$F193*(1-VLOOKUP($E193,'INFO_Matières recyclables'!$I$6:$M$14,4,0)))</f>
        <v>0</v>
      </c>
      <c r="Z193" s="67">
        <f>$G193+$H193+$I193+$J193+IF(ISBLANK($E193),0,$F193*VLOOKUP($E193,'INFO_Matières recyclables'!$I$6:$M$14,5,0))</f>
        <v>0</v>
      </c>
      <c r="AA193" s="67">
        <f>$K193+$L193+$M193+$N193+$O193+$P193+$Q193+$R193+IF(ISBLANK($E193),0,$F193*(1-VLOOKUP($E193,'INFO_Matières recyclables'!$I$6:$M$14,5,0)))</f>
        <v>0</v>
      </c>
    </row>
    <row r="194" spans="2:27" x14ac:dyDescent="0.35">
      <c r="B194" s="5"/>
      <c r="C194" s="5"/>
      <c r="D194" s="26"/>
      <c r="E194" s="56"/>
      <c r="F194" s="58"/>
      <c r="G194" s="54"/>
      <c r="H194" s="54"/>
      <c r="I194" s="54"/>
      <c r="J194" s="54"/>
      <c r="K194" s="54"/>
      <c r="L194" s="54"/>
      <c r="M194" s="54"/>
      <c r="N194" s="54"/>
      <c r="O194" s="54"/>
      <c r="P194" s="61"/>
      <c r="Q194" s="75"/>
      <c r="R194" s="66"/>
      <c r="S194" s="65"/>
      <c r="T194" s="67">
        <f>$G194+$H194+$L194+IF(ISBLANK($E194),0,$F194*VLOOKUP($E194,'INFO_Matières recyclables'!$I$6:$M$14,2,0))</f>
        <v>0</v>
      </c>
      <c r="U194" s="67">
        <f>$I194+$J194+$K194+$M194+$N194+$O194+$P194+$Q194+$R194+IF(ISBLANK($E194),0,$F194*(1-VLOOKUP($E194,'INFO_Matières recyclables'!$I$6:$M$14,2,0)))</f>
        <v>0</v>
      </c>
      <c r="V194" s="67">
        <f>$G194+$H194+$K194+IF(ISBLANK($E194),0,$F194*VLOOKUP($E194,'INFO_Matières recyclables'!$I$6:$M$14,3,0))</f>
        <v>0</v>
      </c>
      <c r="W194" s="67">
        <f>$I194+$J194+$L194+$M194+$N194+$O194+$P194+$Q194+$R194+IF(ISBLANK($E194),0,$F194*(1-VLOOKUP($E194,'INFO_Matières recyclables'!$I$6:$M$14,3,0)))</f>
        <v>0</v>
      </c>
      <c r="X194" s="67">
        <f>$G194+$H194+$I194+IF(ISBLANK($E194),0,$F194*VLOOKUP($E194,'INFO_Matières recyclables'!$I$6:$M$14,4,0))</f>
        <v>0</v>
      </c>
      <c r="Y194" s="67">
        <f>$J194+$K194+$L194+$M194+$N194+$O194+$P194+$Q194+$R194+IF(ISBLANK($E194),0,$F194*(1-VLOOKUP($E194,'INFO_Matières recyclables'!$I$6:$M$14,4,0)))</f>
        <v>0</v>
      </c>
      <c r="Z194" s="67">
        <f>$G194+$H194+$I194+$J194+IF(ISBLANK($E194),0,$F194*VLOOKUP($E194,'INFO_Matières recyclables'!$I$6:$M$14,5,0))</f>
        <v>0</v>
      </c>
      <c r="AA194" s="67">
        <f>$K194+$L194+$M194+$N194+$O194+$P194+$Q194+$R194+IF(ISBLANK($E194),0,$F194*(1-VLOOKUP($E194,'INFO_Matières recyclables'!$I$6:$M$14,5,0)))</f>
        <v>0</v>
      </c>
    </row>
    <row r="195" spans="2:27" x14ac:dyDescent="0.35">
      <c r="B195" s="5"/>
      <c r="C195" s="5"/>
      <c r="D195" s="26"/>
      <c r="E195" s="56"/>
      <c r="F195" s="58"/>
      <c r="G195" s="54"/>
      <c r="H195" s="54"/>
      <c r="I195" s="54"/>
      <c r="J195" s="54"/>
      <c r="K195" s="54"/>
      <c r="L195" s="54"/>
      <c r="M195" s="54"/>
      <c r="N195" s="54"/>
      <c r="O195" s="54"/>
      <c r="P195" s="61"/>
      <c r="Q195" s="75"/>
      <c r="R195" s="66"/>
      <c r="S195" s="65"/>
      <c r="T195" s="67">
        <f>$G195+$H195+$L195+IF(ISBLANK($E195),0,$F195*VLOOKUP($E195,'INFO_Matières recyclables'!$I$6:$M$14,2,0))</f>
        <v>0</v>
      </c>
      <c r="U195" s="67">
        <f>$I195+$J195+$K195+$M195+$N195+$O195+$P195+$Q195+$R195+IF(ISBLANK($E195),0,$F195*(1-VLOOKUP($E195,'INFO_Matières recyclables'!$I$6:$M$14,2,0)))</f>
        <v>0</v>
      </c>
      <c r="V195" s="67">
        <f>$G195+$H195+$K195+IF(ISBLANK($E195),0,$F195*VLOOKUP($E195,'INFO_Matières recyclables'!$I$6:$M$14,3,0))</f>
        <v>0</v>
      </c>
      <c r="W195" s="67">
        <f>$I195+$J195+$L195+$M195+$N195+$O195+$P195+$Q195+$R195+IF(ISBLANK($E195),0,$F195*(1-VLOOKUP($E195,'INFO_Matières recyclables'!$I$6:$M$14,3,0)))</f>
        <v>0</v>
      </c>
      <c r="X195" s="67">
        <f>$G195+$H195+$I195+IF(ISBLANK($E195),0,$F195*VLOOKUP($E195,'INFO_Matières recyclables'!$I$6:$M$14,4,0))</f>
        <v>0</v>
      </c>
      <c r="Y195" s="67">
        <f>$J195+$K195+$L195+$M195+$N195+$O195+$P195+$Q195+$R195+IF(ISBLANK($E195),0,$F195*(1-VLOOKUP($E195,'INFO_Matières recyclables'!$I$6:$M$14,4,0)))</f>
        <v>0</v>
      </c>
      <c r="Z195" s="67">
        <f>$G195+$H195+$I195+$J195+IF(ISBLANK($E195),0,$F195*VLOOKUP($E195,'INFO_Matières recyclables'!$I$6:$M$14,5,0))</f>
        <v>0</v>
      </c>
      <c r="AA195" s="67">
        <f>$K195+$L195+$M195+$N195+$O195+$P195+$Q195+$R195+IF(ISBLANK($E195),0,$F195*(1-VLOOKUP($E195,'INFO_Matières recyclables'!$I$6:$M$14,5,0)))</f>
        <v>0</v>
      </c>
    </row>
    <row r="196" spans="2:27" x14ac:dyDescent="0.35">
      <c r="B196" s="5"/>
      <c r="C196" s="5"/>
      <c r="D196" s="26"/>
      <c r="E196" s="56"/>
      <c r="F196" s="58"/>
      <c r="G196" s="54"/>
      <c r="H196" s="54"/>
      <c r="I196" s="54"/>
      <c r="J196" s="54"/>
      <c r="K196" s="54"/>
      <c r="L196" s="54"/>
      <c r="M196" s="54"/>
      <c r="N196" s="54"/>
      <c r="O196" s="54"/>
      <c r="P196" s="61"/>
      <c r="Q196" s="75"/>
      <c r="R196" s="66"/>
      <c r="S196" s="65"/>
      <c r="T196" s="67">
        <f>$G196+$H196+$L196+IF(ISBLANK($E196),0,$F196*VLOOKUP($E196,'INFO_Matières recyclables'!$I$6:$M$14,2,0))</f>
        <v>0</v>
      </c>
      <c r="U196" s="67">
        <f>$I196+$J196+$K196+$M196+$N196+$O196+$P196+$Q196+$R196+IF(ISBLANK($E196),0,$F196*(1-VLOOKUP($E196,'INFO_Matières recyclables'!$I$6:$M$14,2,0)))</f>
        <v>0</v>
      </c>
      <c r="V196" s="67">
        <f>$G196+$H196+$K196+IF(ISBLANK($E196),0,$F196*VLOOKUP($E196,'INFO_Matières recyclables'!$I$6:$M$14,3,0))</f>
        <v>0</v>
      </c>
      <c r="W196" s="67">
        <f>$I196+$J196+$L196+$M196+$N196+$O196+$P196+$Q196+$R196+IF(ISBLANK($E196),0,$F196*(1-VLOOKUP($E196,'INFO_Matières recyclables'!$I$6:$M$14,3,0)))</f>
        <v>0</v>
      </c>
      <c r="X196" s="67">
        <f>$G196+$H196+$I196+IF(ISBLANK($E196),0,$F196*VLOOKUP($E196,'INFO_Matières recyclables'!$I$6:$M$14,4,0))</f>
        <v>0</v>
      </c>
      <c r="Y196" s="67">
        <f>$J196+$K196+$L196+$M196+$N196+$O196+$P196+$Q196+$R196+IF(ISBLANK($E196),0,$F196*(1-VLOOKUP($E196,'INFO_Matières recyclables'!$I$6:$M$14,4,0)))</f>
        <v>0</v>
      </c>
      <c r="Z196" s="67">
        <f>$G196+$H196+$I196+$J196+IF(ISBLANK($E196),0,$F196*VLOOKUP($E196,'INFO_Matières recyclables'!$I$6:$M$14,5,0))</f>
        <v>0</v>
      </c>
      <c r="AA196" s="67">
        <f>$K196+$L196+$M196+$N196+$O196+$P196+$Q196+$R196+IF(ISBLANK($E196),0,$F196*(1-VLOOKUP($E196,'INFO_Matières recyclables'!$I$6:$M$14,5,0)))</f>
        <v>0</v>
      </c>
    </row>
    <row r="197" spans="2:27" x14ac:dyDescent="0.35">
      <c r="B197" s="5"/>
      <c r="C197" s="5"/>
      <c r="D197" s="26"/>
      <c r="E197" s="56"/>
      <c r="F197" s="58"/>
      <c r="G197" s="54"/>
      <c r="H197" s="54"/>
      <c r="I197" s="54"/>
      <c r="J197" s="54"/>
      <c r="K197" s="54"/>
      <c r="L197" s="54"/>
      <c r="M197" s="54"/>
      <c r="N197" s="54"/>
      <c r="O197" s="54"/>
      <c r="P197" s="61"/>
      <c r="Q197" s="75"/>
      <c r="R197" s="66"/>
      <c r="S197" s="65"/>
      <c r="T197" s="67">
        <f>$G197+$H197+$L197+IF(ISBLANK($E197),0,$F197*VLOOKUP($E197,'INFO_Matières recyclables'!$I$6:$M$14,2,0))</f>
        <v>0</v>
      </c>
      <c r="U197" s="67">
        <f>$I197+$J197+$K197+$M197+$N197+$O197+$P197+$Q197+$R197+IF(ISBLANK($E197),0,$F197*(1-VLOOKUP($E197,'INFO_Matières recyclables'!$I$6:$M$14,2,0)))</f>
        <v>0</v>
      </c>
      <c r="V197" s="67">
        <f>$G197+$H197+$K197+IF(ISBLANK($E197),0,$F197*VLOOKUP($E197,'INFO_Matières recyclables'!$I$6:$M$14,3,0))</f>
        <v>0</v>
      </c>
      <c r="W197" s="67">
        <f>$I197+$J197+$L197+$M197+$N197+$O197+$P197+$Q197+$R197+IF(ISBLANK($E197),0,$F197*(1-VLOOKUP($E197,'INFO_Matières recyclables'!$I$6:$M$14,3,0)))</f>
        <v>0</v>
      </c>
      <c r="X197" s="67">
        <f>$G197+$H197+$I197+IF(ISBLANK($E197),0,$F197*VLOOKUP($E197,'INFO_Matières recyclables'!$I$6:$M$14,4,0))</f>
        <v>0</v>
      </c>
      <c r="Y197" s="67">
        <f>$J197+$K197+$L197+$M197+$N197+$O197+$P197+$Q197+$R197+IF(ISBLANK($E197),0,$F197*(1-VLOOKUP($E197,'INFO_Matières recyclables'!$I$6:$M$14,4,0)))</f>
        <v>0</v>
      </c>
      <c r="Z197" s="67">
        <f>$G197+$H197+$I197+$J197+IF(ISBLANK($E197),0,$F197*VLOOKUP($E197,'INFO_Matières recyclables'!$I$6:$M$14,5,0))</f>
        <v>0</v>
      </c>
      <c r="AA197" s="67">
        <f>$K197+$L197+$M197+$N197+$O197+$P197+$Q197+$R197+IF(ISBLANK($E197),0,$F197*(1-VLOOKUP($E197,'INFO_Matières recyclables'!$I$6:$M$14,5,0)))</f>
        <v>0</v>
      </c>
    </row>
    <row r="198" spans="2:27" x14ac:dyDescent="0.35">
      <c r="B198" s="5"/>
      <c r="C198" s="5"/>
      <c r="D198" s="26"/>
      <c r="E198" s="56"/>
      <c r="F198" s="58"/>
      <c r="G198" s="54"/>
      <c r="H198" s="54"/>
      <c r="I198" s="54"/>
      <c r="J198" s="54"/>
      <c r="K198" s="54"/>
      <c r="L198" s="54"/>
      <c r="M198" s="54"/>
      <c r="N198" s="54"/>
      <c r="O198" s="54"/>
      <c r="P198" s="61"/>
      <c r="Q198" s="75"/>
      <c r="R198" s="66"/>
      <c r="S198" s="65"/>
      <c r="T198" s="67">
        <f>$G198+$H198+$L198+IF(ISBLANK($E198),0,$F198*VLOOKUP($E198,'INFO_Matières recyclables'!$I$6:$M$14,2,0))</f>
        <v>0</v>
      </c>
      <c r="U198" s="67">
        <f>$I198+$J198+$K198+$M198+$N198+$O198+$P198+$Q198+$R198+IF(ISBLANK($E198),0,$F198*(1-VLOOKUP($E198,'INFO_Matières recyclables'!$I$6:$M$14,2,0)))</f>
        <v>0</v>
      </c>
      <c r="V198" s="67">
        <f>$G198+$H198+$K198+IF(ISBLANK($E198),0,$F198*VLOOKUP($E198,'INFO_Matières recyclables'!$I$6:$M$14,3,0))</f>
        <v>0</v>
      </c>
      <c r="W198" s="67">
        <f>$I198+$J198+$L198+$M198+$N198+$O198+$P198+$Q198+$R198+IF(ISBLANK($E198),0,$F198*(1-VLOOKUP($E198,'INFO_Matières recyclables'!$I$6:$M$14,3,0)))</f>
        <v>0</v>
      </c>
      <c r="X198" s="67">
        <f>$G198+$H198+$I198+IF(ISBLANK($E198),0,$F198*VLOOKUP($E198,'INFO_Matières recyclables'!$I$6:$M$14,4,0))</f>
        <v>0</v>
      </c>
      <c r="Y198" s="67">
        <f>$J198+$K198+$L198+$M198+$N198+$O198+$P198+$Q198+$R198+IF(ISBLANK($E198),0,$F198*(1-VLOOKUP($E198,'INFO_Matières recyclables'!$I$6:$M$14,4,0)))</f>
        <v>0</v>
      </c>
      <c r="Z198" s="67">
        <f>$G198+$H198+$I198+$J198+IF(ISBLANK($E198),0,$F198*VLOOKUP($E198,'INFO_Matières recyclables'!$I$6:$M$14,5,0))</f>
        <v>0</v>
      </c>
      <c r="AA198" s="67">
        <f>$K198+$L198+$M198+$N198+$O198+$P198+$Q198+$R198+IF(ISBLANK($E198),0,$F198*(1-VLOOKUP($E198,'INFO_Matières recyclables'!$I$6:$M$14,5,0)))</f>
        <v>0</v>
      </c>
    </row>
    <row r="199" spans="2:27" x14ac:dyDescent="0.35">
      <c r="B199" s="5"/>
      <c r="C199" s="5"/>
      <c r="D199" s="26"/>
      <c r="E199" s="56"/>
      <c r="F199" s="58"/>
      <c r="G199" s="54"/>
      <c r="H199" s="54"/>
      <c r="I199" s="54"/>
      <c r="J199" s="54"/>
      <c r="K199" s="54"/>
      <c r="L199" s="54"/>
      <c r="M199" s="54"/>
      <c r="N199" s="54"/>
      <c r="O199" s="54"/>
      <c r="P199" s="61"/>
      <c r="Q199" s="75"/>
      <c r="R199" s="66"/>
      <c r="S199" s="65"/>
      <c r="T199" s="67">
        <f>$G199+$H199+$L199+IF(ISBLANK($E199),0,$F199*VLOOKUP($E199,'INFO_Matières recyclables'!$I$6:$M$14,2,0))</f>
        <v>0</v>
      </c>
      <c r="U199" s="67">
        <f>$I199+$J199+$K199+$M199+$N199+$O199+$P199+$Q199+$R199+IF(ISBLANK($E199),0,$F199*(1-VLOOKUP($E199,'INFO_Matières recyclables'!$I$6:$M$14,2,0)))</f>
        <v>0</v>
      </c>
      <c r="V199" s="67">
        <f>$G199+$H199+$K199+IF(ISBLANK($E199),0,$F199*VLOOKUP($E199,'INFO_Matières recyclables'!$I$6:$M$14,3,0))</f>
        <v>0</v>
      </c>
      <c r="W199" s="67">
        <f>$I199+$J199+$L199+$M199+$N199+$O199+$P199+$Q199+$R199+IF(ISBLANK($E199),0,$F199*(1-VLOOKUP($E199,'INFO_Matières recyclables'!$I$6:$M$14,3,0)))</f>
        <v>0</v>
      </c>
      <c r="X199" s="67">
        <f>$G199+$H199+$I199+IF(ISBLANK($E199),0,$F199*VLOOKUP($E199,'INFO_Matières recyclables'!$I$6:$M$14,4,0))</f>
        <v>0</v>
      </c>
      <c r="Y199" s="67">
        <f>$J199+$K199+$L199+$M199+$N199+$O199+$P199+$Q199+$R199+IF(ISBLANK($E199),0,$F199*(1-VLOOKUP($E199,'INFO_Matières recyclables'!$I$6:$M$14,4,0)))</f>
        <v>0</v>
      </c>
      <c r="Z199" s="67">
        <f>$G199+$H199+$I199+$J199+IF(ISBLANK($E199),0,$F199*VLOOKUP($E199,'INFO_Matières recyclables'!$I$6:$M$14,5,0))</f>
        <v>0</v>
      </c>
      <c r="AA199" s="67">
        <f>$K199+$L199+$M199+$N199+$O199+$P199+$Q199+$R199+IF(ISBLANK($E199),0,$F199*(1-VLOOKUP($E199,'INFO_Matières recyclables'!$I$6:$M$14,5,0)))</f>
        <v>0</v>
      </c>
    </row>
    <row r="200" spans="2:27" x14ac:dyDescent="0.35">
      <c r="B200" s="5"/>
      <c r="C200" s="5"/>
      <c r="D200" s="26"/>
      <c r="E200" s="56"/>
      <c r="F200" s="58"/>
      <c r="G200" s="54"/>
      <c r="H200" s="54"/>
      <c r="I200" s="54"/>
      <c r="J200" s="54"/>
      <c r="K200" s="54"/>
      <c r="L200" s="54"/>
      <c r="M200" s="54"/>
      <c r="N200" s="54"/>
      <c r="O200" s="54"/>
      <c r="P200" s="61"/>
      <c r="Q200" s="75"/>
      <c r="R200" s="66"/>
      <c r="S200" s="65"/>
      <c r="T200" s="67">
        <f>$G200+$H200+$L200+IF(ISBLANK($E200),0,$F200*VLOOKUP($E200,'INFO_Matières recyclables'!$I$6:$M$14,2,0))</f>
        <v>0</v>
      </c>
      <c r="U200" s="67">
        <f>$I200+$J200+$K200+$M200+$N200+$O200+$P200+$Q200+$R200+IF(ISBLANK($E200),0,$F200*(1-VLOOKUP($E200,'INFO_Matières recyclables'!$I$6:$M$14,2,0)))</f>
        <v>0</v>
      </c>
      <c r="V200" s="67">
        <f>$G200+$H200+$K200+IF(ISBLANK($E200),0,$F200*VLOOKUP($E200,'INFO_Matières recyclables'!$I$6:$M$14,3,0))</f>
        <v>0</v>
      </c>
      <c r="W200" s="67">
        <f>$I200+$J200+$L200+$M200+$N200+$O200+$P200+$Q200+$R200+IF(ISBLANK($E200),0,$F200*(1-VLOOKUP($E200,'INFO_Matières recyclables'!$I$6:$M$14,3,0)))</f>
        <v>0</v>
      </c>
      <c r="X200" s="67">
        <f>$G200+$H200+$I200+IF(ISBLANK($E200),0,$F200*VLOOKUP($E200,'INFO_Matières recyclables'!$I$6:$M$14,4,0))</f>
        <v>0</v>
      </c>
      <c r="Y200" s="67">
        <f>$J200+$K200+$L200+$M200+$N200+$O200+$P200+$Q200+$R200+IF(ISBLANK($E200),0,$F200*(1-VLOOKUP($E200,'INFO_Matières recyclables'!$I$6:$M$14,4,0)))</f>
        <v>0</v>
      </c>
      <c r="Z200" s="67">
        <f>$G200+$H200+$I200+$J200+IF(ISBLANK($E200),0,$F200*VLOOKUP($E200,'INFO_Matières recyclables'!$I$6:$M$14,5,0))</f>
        <v>0</v>
      </c>
      <c r="AA200" s="67">
        <f>$K200+$L200+$M200+$N200+$O200+$P200+$Q200+$R200+IF(ISBLANK($E200),0,$F200*(1-VLOOKUP($E200,'INFO_Matières recyclables'!$I$6:$M$14,5,0)))</f>
        <v>0</v>
      </c>
    </row>
    <row r="201" spans="2:27" x14ac:dyDescent="0.35">
      <c r="B201" s="5"/>
      <c r="C201" s="5"/>
      <c r="D201" s="26"/>
      <c r="E201" s="56"/>
      <c r="F201" s="58"/>
      <c r="G201" s="54"/>
      <c r="H201" s="54"/>
      <c r="I201" s="54"/>
      <c r="J201" s="54"/>
      <c r="K201" s="54"/>
      <c r="L201" s="54"/>
      <c r="M201" s="54"/>
      <c r="N201" s="54"/>
      <c r="O201" s="54"/>
      <c r="P201" s="61"/>
      <c r="Q201" s="75"/>
      <c r="R201" s="66"/>
      <c r="S201" s="65"/>
      <c r="T201" s="67">
        <f>$G201+$H201+$L201+IF(ISBLANK($E201),0,$F201*VLOOKUP($E201,'INFO_Matières recyclables'!$I$6:$M$14,2,0))</f>
        <v>0</v>
      </c>
      <c r="U201" s="67">
        <f>$I201+$J201+$K201+$M201+$N201+$O201+$P201+$Q201+$R201+IF(ISBLANK($E201),0,$F201*(1-VLOOKUP($E201,'INFO_Matières recyclables'!$I$6:$M$14,2,0)))</f>
        <v>0</v>
      </c>
      <c r="V201" s="67">
        <f>$G201+$H201+$K201+IF(ISBLANK($E201),0,$F201*VLOOKUP($E201,'INFO_Matières recyclables'!$I$6:$M$14,3,0))</f>
        <v>0</v>
      </c>
      <c r="W201" s="67">
        <f>$I201+$J201+$L201+$M201+$N201+$O201+$P201+$Q201+$R201+IF(ISBLANK($E201),0,$F201*(1-VLOOKUP($E201,'INFO_Matières recyclables'!$I$6:$M$14,3,0)))</f>
        <v>0</v>
      </c>
      <c r="X201" s="67">
        <f>$G201+$H201+$I201+IF(ISBLANK($E201),0,$F201*VLOOKUP($E201,'INFO_Matières recyclables'!$I$6:$M$14,4,0))</f>
        <v>0</v>
      </c>
      <c r="Y201" s="67">
        <f>$J201+$K201+$L201+$M201+$N201+$O201+$P201+$Q201+$R201+IF(ISBLANK($E201),0,$F201*(1-VLOOKUP($E201,'INFO_Matières recyclables'!$I$6:$M$14,4,0)))</f>
        <v>0</v>
      </c>
      <c r="Z201" s="67">
        <f>$G201+$H201+$I201+$J201+IF(ISBLANK($E201),0,$F201*VLOOKUP($E201,'INFO_Matières recyclables'!$I$6:$M$14,5,0))</f>
        <v>0</v>
      </c>
      <c r="AA201" s="67">
        <f>$K201+$L201+$M201+$N201+$O201+$P201+$Q201+$R201+IF(ISBLANK($E201),0,$F201*(1-VLOOKUP($E201,'INFO_Matières recyclables'!$I$6:$M$14,5,0)))</f>
        <v>0</v>
      </c>
    </row>
    <row r="202" spans="2:27" x14ac:dyDescent="0.35">
      <c r="B202" s="5"/>
      <c r="C202" s="5"/>
      <c r="D202" s="26"/>
      <c r="E202" s="56"/>
      <c r="F202" s="58"/>
      <c r="G202" s="54"/>
      <c r="H202" s="54"/>
      <c r="I202" s="54"/>
      <c r="J202" s="54"/>
      <c r="K202" s="54"/>
      <c r="L202" s="54"/>
      <c r="M202" s="54"/>
      <c r="N202" s="54"/>
      <c r="O202" s="54"/>
      <c r="P202" s="61"/>
      <c r="Q202" s="75"/>
      <c r="R202" s="66"/>
      <c r="S202" s="65"/>
      <c r="T202" s="67">
        <f>$G202+$H202+$L202+IF(ISBLANK($E202),0,$F202*VLOOKUP($E202,'INFO_Matières recyclables'!$I$6:$M$14,2,0))</f>
        <v>0</v>
      </c>
      <c r="U202" s="67">
        <f>$I202+$J202+$K202+$M202+$N202+$O202+$P202+$Q202+$R202+IF(ISBLANK($E202),0,$F202*(1-VLOOKUP($E202,'INFO_Matières recyclables'!$I$6:$M$14,2,0)))</f>
        <v>0</v>
      </c>
      <c r="V202" s="67">
        <f>$G202+$H202+$K202+IF(ISBLANK($E202),0,$F202*VLOOKUP($E202,'INFO_Matières recyclables'!$I$6:$M$14,3,0))</f>
        <v>0</v>
      </c>
      <c r="W202" s="67">
        <f>$I202+$J202+$L202+$M202+$N202+$O202+$P202+$Q202+$R202+IF(ISBLANK($E202),0,$F202*(1-VLOOKUP($E202,'INFO_Matières recyclables'!$I$6:$M$14,3,0)))</f>
        <v>0</v>
      </c>
      <c r="X202" s="67">
        <f>$G202+$H202+$I202+IF(ISBLANK($E202),0,$F202*VLOOKUP($E202,'INFO_Matières recyclables'!$I$6:$M$14,4,0))</f>
        <v>0</v>
      </c>
      <c r="Y202" s="67">
        <f>$J202+$K202+$L202+$M202+$N202+$O202+$P202+$Q202+$R202+IF(ISBLANK($E202),0,$F202*(1-VLOOKUP($E202,'INFO_Matières recyclables'!$I$6:$M$14,4,0)))</f>
        <v>0</v>
      </c>
      <c r="Z202" s="67">
        <f>$G202+$H202+$I202+$J202+IF(ISBLANK($E202),0,$F202*VLOOKUP($E202,'INFO_Matières recyclables'!$I$6:$M$14,5,0))</f>
        <v>0</v>
      </c>
      <c r="AA202" s="67">
        <f>$K202+$L202+$M202+$N202+$O202+$P202+$Q202+$R202+IF(ISBLANK($E202),0,$F202*(1-VLOOKUP($E202,'INFO_Matières recyclables'!$I$6:$M$14,5,0)))</f>
        <v>0</v>
      </c>
    </row>
    <row r="203" spans="2:27" x14ac:dyDescent="0.35">
      <c r="B203" s="5"/>
      <c r="C203" s="5"/>
      <c r="D203" s="26"/>
      <c r="E203" s="56"/>
      <c r="F203" s="58"/>
      <c r="G203" s="54"/>
      <c r="H203" s="54"/>
      <c r="I203" s="54"/>
      <c r="J203" s="54"/>
      <c r="K203" s="54"/>
      <c r="L203" s="54"/>
      <c r="M203" s="54"/>
      <c r="N203" s="54"/>
      <c r="O203" s="54"/>
      <c r="P203" s="61"/>
      <c r="Q203" s="75"/>
      <c r="R203" s="66"/>
      <c r="S203" s="65"/>
      <c r="T203" s="67">
        <f>$G203+$H203+$L203+IF(ISBLANK($E203),0,$F203*VLOOKUP($E203,'INFO_Matières recyclables'!$I$6:$M$14,2,0))</f>
        <v>0</v>
      </c>
      <c r="U203" s="67">
        <f>$I203+$J203+$K203+$M203+$N203+$O203+$P203+$Q203+$R203+IF(ISBLANK($E203),0,$F203*(1-VLOOKUP($E203,'INFO_Matières recyclables'!$I$6:$M$14,2,0)))</f>
        <v>0</v>
      </c>
      <c r="V203" s="67">
        <f>$G203+$H203+$K203+IF(ISBLANK($E203),0,$F203*VLOOKUP($E203,'INFO_Matières recyclables'!$I$6:$M$14,3,0))</f>
        <v>0</v>
      </c>
      <c r="W203" s="67">
        <f>$I203+$J203+$L203+$M203+$N203+$O203+$P203+$Q203+$R203+IF(ISBLANK($E203),0,$F203*(1-VLOOKUP($E203,'INFO_Matières recyclables'!$I$6:$M$14,3,0)))</f>
        <v>0</v>
      </c>
      <c r="X203" s="67">
        <f>$G203+$H203+$I203+IF(ISBLANK($E203),0,$F203*VLOOKUP($E203,'INFO_Matières recyclables'!$I$6:$M$14,4,0))</f>
        <v>0</v>
      </c>
      <c r="Y203" s="67">
        <f>$J203+$K203+$L203+$M203+$N203+$O203+$P203+$Q203+$R203+IF(ISBLANK($E203),0,$F203*(1-VLOOKUP($E203,'INFO_Matières recyclables'!$I$6:$M$14,4,0)))</f>
        <v>0</v>
      </c>
      <c r="Z203" s="67">
        <f>$G203+$H203+$I203+$J203+IF(ISBLANK($E203),0,$F203*VLOOKUP($E203,'INFO_Matières recyclables'!$I$6:$M$14,5,0))</f>
        <v>0</v>
      </c>
      <c r="AA203" s="67">
        <f>$K203+$L203+$M203+$N203+$O203+$P203+$Q203+$R203+IF(ISBLANK($E203),0,$F203*(1-VLOOKUP($E203,'INFO_Matières recyclables'!$I$6:$M$14,5,0)))</f>
        <v>0</v>
      </c>
    </row>
    <row r="204" spans="2:27" x14ac:dyDescent="0.35">
      <c r="B204" s="5"/>
      <c r="C204" s="5"/>
      <c r="D204" s="26"/>
      <c r="E204" s="56"/>
      <c r="F204" s="58"/>
      <c r="G204" s="54"/>
      <c r="H204" s="54"/>
      <c r="I204" s="54"/>
      <c r="J204" s="54"/>
      <c r="K204" s="54"/>
      <c r="L204" s="54"/>
      <c r="M204" s="54"/>
      <c r="N204" s="54"/>
      <c r="O204" s="54"/>
      <c r="P204" s="61"/>
      <c r="Q204" s="75"/>
      <c r="R204" s="66"/>
      <c r="S204" s="65"/>
      <c r="T204" s="67">
        <f>$G204+$H204+$L204+IF(ISBLANK($E204),0,$F204*VLOOKUP($E204,'INFO_Matières recyclables'!$I$6:$M$14,2,0))</f>
        <v>0</v>
      </c>
      <c r="U204" s="67">
        <f>$I204+$J204+$K204+$M204+$N204+$O204+$P204+$Q204+$R204+IF(ISBLANK($E204),0,$F204*(1-VLOOKUP($E204,'INFO_Matières recyclables'!$I$6:$M$14,2,0)))</f>
        <v>0</v>
      </c>
      <c r="V204" s="67">
        <f>$G204+$H204+$K204+IF(ISBLANK($E204),0,$F204*VLOOKUP($E204,'INFO_Matières recyclables'!$I$6:$M$14,3,0))</f>
        <v>0</v>
      </c>
      <c r="W204" s="67">
        <f>$I204+$J204+$L204+$M204+$N204+$O204+$P204+$Q204+$R204+IF(ISBLANK($E204),0,$F204*(1-VLOOKUP($E204,'INFO_Matières recyclables'!$I$6:$M$14,3,0)))</f>
        <v>0</v>
      </c>
      <c r="X204" s="67">
        <f>$G204+$H204+$I204+IF(ISBLANK($E204),0,$F204*VLOOKUP($E204,'INFO_Matières recyclables'!$I$6:$M$14,4,0))</f>
        <v>0</v>
      </c>
      <c r="Y204" s="67">
        <f>$J204+$K204+$L204+$M204+$N204+$O204+$P204+$Q204+$R204+IF(ISBLANK($E204),0,$F204*(1-VLOOKUP($E204,'INFO_Matières recyclables'!$I$6:$M$14,4,0)))</f>
        <v>0</v>
      </c>
      <c r="Z204" s="67">
        <f>$G204+$H204+$I204+$J204+IF(ISBLANK($E204),0,$F204*VLOOKUP($E204,'INFO_Matières recyclables'!$I$6:$M$14,5,0))</f>
        <v>0</v>
      </c>
      <c r="AA204" s="67">
        <f>$K204+$L204+$M204+$N204+$O204+$P204+$Q204+$R204+IF(ISBLANK($E204),0,$F204*(1-VLOOKUP($E204,'INFO_Matières recyclables'!$I$6:$M$14,5,0)))</f>
        <v>0</v>
      </c>
    </row>
    <row r="205" spans="2:27" x14ac:dyDescent="0.35">
      <c r="B205" s="5"/>
      <c r="C205" s="5"/>
      <c r="D205" s="26"/>
      <c r="E205" s="56"/>
      <c r="F205" s="58"/>
      <c r="G205" s="54"/>
      <c r="H205" s="54"/>
      <c r="I205" s="54"/>
      <c r="J205" s="54"/>
      <c r="K205" s="54"/>
      <c r="L205" s="54"/>
      <c r="M205" s="54"/>
      <c r="N205" s="54"/>
      <c r="O205" s="54"/>
      <c r="P205" s="61"/>
      <c r="Q205" s="75"/>
      <c r="R205" s="66"/>
      <c r="S205" s="65"/>
      <c r="T205" s="67">
        <f>$G205+$H205+$L205+IF(ISBLANK($E205),0,$F205*VLOOKUP($E205,'INFO_Matières recyclables'!$I$6:$M$14,2,0))</f>
        <v>0</v>
      </c>
      <c r="U205" s="67">
        <f>$I205+$J205+$K205+$M205+$N205+$O205+$P205+$Q205+$R205+IF(ISBLANK($E205),0,$F205*(1-VLOOKUP($E205,'INFO_Matières recyclables'!$I$6:$M$14,2,0)))</f>
        <v>0</v>
      </c>
      <c r="V205" s="67">
        <f>$G205+$H205+$K205+IF(ISBLANK($E205),0,$F205*VLOOKUP($E205,'INFO_Matières recyclables'!$I$6:$M$14,3,0))</f>
        <v>0</v>
      </c>
      <c r="W205" s="67">
        <f>$I205+$J205+$L205+$M205+$N205+$O205+$P205+$Q205+$R205+IF(ISBLANK($E205),0,$F205*(1-VLOOKUP($E205,'INFO_Matières recyclables'!$I$6:$M$14,3,0)))</f>
        <v>0</v>
      </c>
      <c r="X205" s="67">
        <f>$G205+$H205+$I205+IF(ISBLANK($E205),0,$F205*VLOOKUP($E205,'INFO_Matières recyclables'!$I$6:$M$14,4,0))</f>
        <v>0</v>
      </c>
      <c r="Y205" s="67">
        <f>$J205+$K205+$L205+$M205+$N205+$O205+$P205+$Q205+$R205+IF(ISBLANK($E205),0,$F205*(1-VLOOKUP($E205,'INFO_Matières recyclables'!$I$6:$M$14,4,0)))</f>
        <v>0</v>
      </c>
      <c r="Z205" s="67">
        <f>$G205+$H205+$I205+$J205+IF(ISBLANK($E205),0,$F205*VLOOKUP($E205,'INFO_Matières recyclables'!$I$6:$M$14,5,0))</f>
        <v>0</v>
      </c>
      <c r="AA205" s="67">
        <f>$K205+$L205+$M205+$N205+$O205+$P205+$Q205+$R205+IF(ISBLANK($E205),0,$F205*(1-VLOOKUP($E205,'INFO_Matières recyclables'!$I$6:$M$14,5,0)))</f>
        <v>0</v>
      </c>
    </row>
    <row r="206" spans="2:27" x14ac:dyDescent="0.35">
      <c r="B206" s="5"/>
      <c r="C206" s="5"/>
      <c r="D206" s="26"/>
      <c r="E206" s="56"/>
      <c r="F206" s="58"/>
      <c r="G206" s="54"/>
      <c r="H206" s="54"/>
      <c r="I206" s="54"/>
      <c r="J206" s="54"/>
      <c r="K206" s="54"/>
      <c r="L206" s="54"/>
      <c r="M206" s="54"/>
      <c r="N206" s="54"/>
      <c r="O206" s="54"/>
      <c r="P206" s="61"/>
      <c r="Q206" s="75"/>
      <c r="R206" s="66"/>
      <c r="S206" s="65"/>
      <c r="T206" s="67">
        <f>$G206+$H206+$L206+IF(ISBLANK($E206),0,$F206*VLOOKUP($E206,'INFO_Matières recyclables'!$I$6:$M$14,2,0))</f>
        <v>0</v>
      </c>
      <c r="U206" s="67">
        <f>$I206+$J206+$K206+$M206+$N206+$O206+$P206+$Q206+$R206+IF(ISBLANK($E206),0,$F206*(1-VLOOKUP($E206,'INFO_Matières recyclables'!$I$6:$M$14,2,0)))</f>
        <v>0</v>
      </c>
      <c r="V206" s="67">
        <f>$G206+$H206+$K206+IF(ISBLANK($E206),0,$F206*VLOOKUP($E206,'INFO_Matières recyclables'!$I$6:$M$14,3,0))</f>
        <v>0</v>
      </c>
      <c r="W206" s="67">
        <f>$I206+$J206+$L206+$M206+$N206+$O206+$P206+$Q206+$R206+IF(ISBLANK($E206),0,$F206*(1-VLOOKUP($E206,'INFO_Matières recyclables'!$I$6:$M$14,3,0)))</f>
        <v>0</v>
      </c>
      <c r="X206" s="67">
        <f>$G206+$H206+$I206+IF(ISBLANK($E206),0,$F206*VLOOKUP($E206,'INFO_Matières recyclables'!$I$6:$M$14,4,0))</f>
        <v>0</v>
      </c>
      <c r="Y206" s="67">
        <f>$J206+$K206+$L206+$M206+$N206+$O206+$P206+$Q206+$R206+IF(ISBLANK($E206),0,$F206*(1-VLOOKUP($E206,'INFO_Matières recyclables'!$I$6:$M$14,4,0)))</f>
        <v>0</v>
      </c>
      <c r="Z206" s="67">
        <f>$G206+$H206+$I206+$J206+IF(ISBLANK($E206),0,$F206*VLOOKUP($E206,'INFO_Matières recyclables'!$I$6:$M$14,5,0))</f>
        <v>0</v>
      </c>
      <c r="AA206" s="67">
        <f>$K206+$L206+$M206+$N206+$O206+$P206+$Q206+$R206+IF(ISBLANK($E206),0,$F206*(1-VLOOKUP($E206,'INFO_Matières recyclables'!$I$6:$M$14,5,0)))</f>
        <v>0</v>
      </c>
    </row>
    <row r="207" spans="2:27" x14ac:dyDescent="0.35">
      <c r="B207" s="5"/>
      <c r="C207" s="5"/>
      <c r="D207" s="26"/>
      <c r="E207" s="56"/>
      <c r="F207" s="58"/>
      <c r="G207" s="54"/>
      <c r="H207" s="54"/>
      <c r="I207" s="54"/>
      <c r="J207" s="54"/>
      <c r="K207" s="54"/>
      <c r="L207" s="54"/>
      <c r="M207" s="54"/>
      <c r="N207" s="54"/>
      <c r="O207" s="54"/>
      <c r="P207" s="61"/>
      <c r="Q207" s="75"/>
      <c r="R207" s="66"/>
      <c r="S207" s="65"/>
      <c r="T207" s="67">
        <f>$G207+$H207+$L207+IF(ISBLANK($E207),0,$F207*VLOOKUP($E207,'INFO_Matières recyclables'!$I$6:$M$14,2,0))</f>
        <v>0</v>
      </c>
      <c r="U207" s="67">
        <f>$I207+$J207+$K207+$M207+$N207+$O207+$P207+$Q207+$R207+IF(ISBLANK($E207),0,$F207*(1-VLOOKUP($E207,'INFO_Matières recyclables'!$I$6:$M$14,2,0)))</f>
        <v>0</v>
      </c>
      <c r="V207" s="67">
        <f>$G207+$H207+$K207+IF(ISBLANK($E207),0,$F207*VLOOKUP($E207,'INFO_Matières recyclables'!$I$6:$M$14,3,0))</f>
        <v>0</v>
      </c>
      <c r="W207" s="67">
        <f>$I207+$J207+$L207+$M207+$N207+$O207+$P207+$Q207+$R207+IF(ISBLANK($E207),0,$F207*(1-VLOOKUP($E207,'INFO_Matières recyclables'!$I$6:$M$14,3,0)))</f>
        <v>0</v>
      </c>
      <c r="X207" s="67">
        <f>$G207+$H207+$I207+IF(ISBLANK($E207),0,$F207*VLOOKUP($E207,'INFO_Matières recyclables'!$I$6:$M$14,4,0))</f>
        <v>0</v>
      </c>
      <c r="Y207" s="67">
        <f>$J207+$K207+$L207+$M207+$N207+$O207+$P207+$Q207+$R207+IF(ISBLANK($E207),0,$F207*(1-VLOOKUP($E207,'INFO_Matières recyclables'!$I$6:$M$14,4,0)))</f>
        <v>0</v>
      </c>
      <c r="Z207" s="67">
        <f>$G207+$H207+$I207+$J207+IF(ISBLANK($E207),0,$F207*VLOOKUP($E207,'INFO_Matières recyclables'!$I$6:$M$14,5,0))</f>
        <v>0</v>
      </c>
      <c r="AA207" s="67">
        <f>$K207+$L207+$M207+$N207+$O207+$P207+$Q207+$R207+IF(ISBLANK($E207),0,$F207*(1-VLOOKUP($E207,'INFO_Matières recyclables'!$I$6:$M$14,5,0)))</f>
        <v>0</v>
      </c>
    </row>
    <row r="208" spans="2:27" x14ac:dyDescent="0.35">
      <c r="B208" s="5"/>
      <c r="C208" s="5"/>
      <c r="D208" s="26"/>
      <c r="E208" s="56"/>
      <c r="F208" s="58"/>
      <c r="G208" s="54"/>
      <c r="H208" s="54"/>
      <c r="I208" s="54"/>
      <c r="J208" s="54"/>
      <c r="K208" s="54"/>
      <c r="L208" s="54"/>
      <c r="M208" s="54"/>
      <c r="N208" s="54"/>
      <c r="O208" s="54"/>
      <c r="P208" s="61"/>
      <c r="Q208" s="75"/>
      <c r="R208" s="66"/>
      <c r="S208" s="65"/>
      <c r="T208" s="67">
        <f>$G208+$H208+$L208+IF(ISBLANK($E208),0,$F208*VLOOKUP($E208,'INFO_Matières recyclables'!$I$6:$M$14,2,0))</f>
        <v>0</v>
      </c>
      <c r="U208" s="67">
        <f>$I208+$J208+$K208+$M208+$N208+$O208+$P208+$Q208+$R208+IF(ISBLANK($E208),0,$F208*(1-VLOOKUP($E208,'INFO_Matières recyclables'!$I$6:$M$14,2,0)))</f>
        <v>0</v>
      </c>
      <c r="V208" s="67">
        <f>$G208+$H208+$K208+IF(ISBLANK($E208),0,$F208*VLOOKUP($E208,'INFO_Matières recyclables'!$I$6:$M$14,3,0))</f>
        <v>0</v>
      </c>
      <c r="W208" s="67">
        <f>$I208+$J208+$L208+$M208+$N208+$O208+$P208+$Q208+$R208+IF(ISBLANK($E208),0,$F208*(1-VLOOKUP($E208,'INFO_Matières recyclables'!$I$6:$M$14,3,0)))</f>
        <v>0</v>
      </c>
      <c r="X208" s="67">
        <f>$G208+$H208+$I208+IF(ISBLANK($E208),0,$F208*VLOOKUP($E208,'INFO_Matières recyclables'!$I$6:$M$14,4,0))</f>
        <v>0</v>
      </c>
      <c r="Y208" s="67">
        <f>$J208+$K208+$L208+$M208+$N208+$O208+$P208+$Q208+$R208+IF(ISBLANK($E208),0,$F208*(1-VLOOKUP($E208,'INFO_Matières recyclables'!$I$6:$M$14,4,0)))</f>
        <v>0</v>
      </c>
      <c r="Z208" s="67">
        <f>$G208+$H208+$I208+$J208+IF(ISBLANK($E208),0,$F208*VLOOKUP($E208,'INFO_Matières recyclables'!$I$6:$M$14,5,0))</f>
        <v>0</v>
      </c>
      <c r="AA208" s="67">
        <f>$K208+$L208+$M208+$N208+$O208+$P208+$Q208+$R208+IF(ISBLANK($E208),0,$F208*(1-VLOOKUP($E208,'INFO_Matières recyclables'!$I$6:$M$14,5,0)))</f>
        <v>0</v>
      </c>
    </row>
    <row r="209" spans="2:27" x14ac:dyDescent="0.35">
      <c r="B209" s="5"/>
      <c r="C209" s="5"/>
      <c r="D209" s="26"/>
      <c r="E209" s="56"/>
      <c r="F209" s="58"/>
      <c r="G209" s="54"/>
      <c r="H209" s="54"/>
      <c r="I209" s="54"/>
      <c r="J209" s="54"/>
      <c r="K209" s="54"/>
      <c r="L209" s="54"/>
      <c r="M209" s="54"/>
      <c r="N209" s="54"/>
      <c r="O209" s="54"/>
      <c r="P209" s="61"/>
      <c r="Q209" s="75"/>
      <c r="R209" s="66"/>
      <c r="S209" s="65"/>
      <c r="T209" s="67">
        <f>$G209+$H209+$L209+IF(ISBLANK($E209),0,$F209*VLOOKUP($E209,'INFO_Matières recyclables'!$I$6:$M$14,2,0))</f>
        <v>0</v>
      </c>
      <c r="U209" s="67">
        <f>$I209+$J209+$K209+$M209+$N209+$O209+$P209+$Q209+$R209+IF(ISBLANK($E209),0,$F209*(1-VLOOKUP($E209,'INFO_Matières recyclables'!$I$6:$M$14,2,0)))</f>
        <v>0</v>
      </c>
      <c r="V209" s="67">
        <f>$G209+$H209+$K209+IF(ISBLANK($E209),0,$F209*VLOOKUP($E209,'INFO_Matières recyclables'!$I$6:$M$14,3,0))</f>
        <v>0</v>
      </c>
      <c r="W209" s="67">
        <f>$I209+$J209+$L209+$M209+$N209+$O209+$P209+$Q209+$R209+IF(ISBLANK($E209),0,$F209*(1-VLOOKUP($E209,'INFO_Matières recyclables'!$I$6:$M$14,3,0)))</f>
        <v>0</v>
      </c>
      <c r="X209" s="67">
        <f>$G209+$H209+$I209+IF(ISBLANK($E209),0,$F209*VLOOKUP($E209,'INFO_Matières recyclables'!$I$6:$M$14,4,0))</f>
        <v>0</v>
      </c>
      <c r="Y209" s="67">
        <f>$J209+$K209+$L209+$M209+$N209+$O209+$P209+$Q209+$R209+IF(ISBLANK($E209),0,$F209*(1-VLOOKUP($E209,'INFO_Matières recyclables'!$I$6:$M$14,4,0)))</f>
        <v>0</v>
      </c>
      <c r="Z209" s="67">
        <f>$G209+$H209+$I209+$J209+IF(ISBLANK($E209),0,$F209*VLOOKUP($E209,'INFO_Matières recyclables'!$I$6:$M$14,5,0))</f>
        <v>0</v>
      </c>
      <c r="AA209" s="67">
        <f>$K209+$L209+$M209+$N209+$O209+$P209+$Q209+$R209+IF(ISBLANK($E209),0,$F209*(1-VLOOKUP($E209,'INFO_Matières recyclables'!$I$6:$M$14,5,0)))</f>
        <v>0</v>
      </c>
    </row>
    <row r="210" spans="2:27" x14ac:dyDescent="0.35">
      <c r="B210" s="5"/>
      <c r="C210" s="5"/>
      <c r="D210" s="26"/>
      <c r="E210" s="56"/>
      <c r="F210" s="58"/>
      <c r="G210" s="54"/>
      <c r="H210" s="54"/>
      <c r="I210" s="54"/>
      <c r="J210" s="54"/>
      <c r="K210" s="54"/>
      <c r="L210" s="54"/>
      <c r="M210" s="54"/>
      <c r="N210" s="54"/>
      <c r="O210" s="54"/>
      <c r="P210" s="61"/>
      <c r="Q210" s="75"/>
      <c r="R210" s="66"/>
      <c r="S210" s="65"/>
      <c r="T210" s="67">
        <f>$G210+$H210+$L210+IF(ISBLANK($E210),0,$F210*VLOOKUP($E210,'INFO_Matières recyclables'!$I$6:$M$14,2,0))</f>
        <v>0</v>
      </c>
      <c r="U210" s="67">
        <f>$I210+$J210+$K210+$M210+$N210+$O210+$P210+$Q210+$R210+IF(ISBLANK($E210),0,$F210*(1-VLOOKUP($E210,'INFO_Matières recyclables'!$I$6:$M$14,2,0)))</f>
        <v>0</v>
      </c>
      <c r="V210" s="67">
        <f>$G210+$H210+$K210+IF(ISBLANK($E210),0,$F210*VLOOKUP($E210,'INFO_Matières recyclables'!$I$6:$M$14,3,0))</f>
        <v>0</v>
      </c>
      <c r="W210" s="67">
        <f>$I210+$J210+$L210+$M210+$N210+$O210+$P210+$Q210+$R210+IF(ISBLANK($E210),0,$F210*(1-VLOOKUP($E210,'INFO_Matières recyclables'!$I$6:$M$14,3,0)))</f>
        <v>0</v>
      </c>
      <c r="X210" s="67">
        <f>$G210+$H210+$I210+IF(ISBLANK($E210),0,$F210*VLOOKUP($E210,'INFO_Matières recyclables'!$I$6:$M$14,4,0))</f>
        <v>0</v>
      </c>
      <c r="Y210" s="67">
        <f>$J210+$K210+$L210+$M210+$N210+$O210+$P210+$Q210+$R210+IF(ISBLANK($E210),0,$F210*(1-VLOOKUP($E210,'INFO_Matières recyclables'!$I$6:$M$14,4,0)))</f>
        <v>0</v>
      </c>
      <c r="Z210" s="67">
        <f>$G210+$H210+$I210+$J210+IF(ISBLANK($E210),0,$F210*VLOOKUP($E210,'INFO_Matières recyclables'!$I$6:$M$14,5,0))</f>
        <v>0</v>
      </c>
      <c r="AA210" s="67">
        <f>$K210+$L210+$M210+$N210+$O210+$P210+$Q210+$R210+IF(ISBLANK($E210),0,$F210*(1-VLOOKUP($E210,'INFO_Matières recyclables'!$I$6:$M$14,5,0)))</f>
        <v>0</v>
      </c>
    </row>
    <row r="211" spans="2:27" x14ac:dyDescent="0.35">
      <c r="B211" s="5"/>
      <c r="C211" s="5"/>
      <c r="D211" s="26"/>
      <c r="E211" s="56"/>
      <c r="F211" s="58"/>
      <c r="G211" s="54"/>
      <c r="H211" s="54"/>
      <c r="I211" s="54"/>
      <c r="J211" s="54"/>
      <c r="K211" s="54"/>
      <c r="L211" s="54"/>
      <c r="M211" s="54"/>
      <c r="N211" s="54"/>
      <c r="O211" s="54"/>
      <c r="P211" s="61"/>
      <c r="Q211" s="75"/>
      <c r="R211" s="66"/>
      <c r="S211" s="65"/>
      <c r="T211" s="67">
        <f>$G211+$H211+$L211+IF(ISBLANK($E211),0,$F211*VLOOKUP($E211,'INFO_Matières recyclables'!$I$6:$M$14,2,0))</f>
        <v>0</v>
      </c>
      <c r="U211" s="67">
        <f>$I211+$J211+$K211+$M211+$N211+$O211+$P211+$Q211+$R211+IF(ISBLANK($E211),0,$F211*(1-VLOOKUP($E211,'INFO_Matières recyclables'!$I$6:$M$14,2,0)))</f>
        <v>0</v>
      </c>
      <c r="V211" s="67">
        <f>$G211+$H211+$K211+IF(ISBLANK($E211),0,$F211*VLOOKUP($E211,'INFO_Matières recyclables'!$I$6:$M$14,3,0))</f>
        <v>0</v>
      </c>
      <c r="W211" s="67">
        <f>$I211+$J211+$L211+$M211+$N211+$O211+$P211+$Q211+$R211+IF(ISBLANK($E211),0,$F211*(1-VLOOKUP($E211,'INFO_Matières recyclables'!$I$6:$M$14,3,0)))</f>
        <v>0</v>
      </c>
      <c r="X211" s="67">
        <f>$G211+$H211+$I211+IF(ISBLANK($E211),0,$F211*VLOOKUP($E211,'INFO_Matières recyclables'!$I$6:$M$14,4,0))</f>
        <v>0</v>
      </c>
      <c r="Y211" s="67">
        <f>$J211+$K211+$L211+$M211+$N211+$O211+$P211+$Q211+$R211+IF(ISBLANK($E211),0,$F211*(1-VLOOKUP($E211,'INFO_Matières recyclables'!$I$6:$M$14,4,0)))</f>
        <v>0</v>
      </c>
      <c r="Z211" s="67">
        <f>$G211+$H211+$I211+$J211+IF(ISBLANK($E211),0,$F211*VLOOKUP($E211,'INFO_Matières recyclables'!$I$6:$M$14,5,0))</f>
        <v>0</v>
      </c>
      <c r="AA211" s="67">
        <f>$K211+$L211+$M211+$N211+$O211+$P211+$Q211+$R211+IF(ISBLANK($E211),0,$F211*(1-VLOOKUP($E211,'INFO_Matières recyclables'!$I$6:$M$14,5,0)))</f>
        <v>0</v>
      </c>
    </row>
    <row r="212" spans="2:27" x14ac:dyDescent="0.35">
      <c r="B212" s="5"/>
      <c r="C212" s="5"/>
      <c r="D212" s="26"/>
      <c r="E212" s="56"/>
      <c r="F212" s="58"/>
      <c r="G212" s="54"/>
      <c r="H212" s="54"/>
      <c r="I212" s="54"/>
      <c r="J212" s="54"/>
      <c r="K212" s="54"/>
      <c r="L212" s="54"/>
      <c r="M212" s="54"/>
      <c r="N212" s="54"/>
      <c r="O212" s="54"/>
      <c r="P212" s="61"/>
      <c r="Q212" s="75"/>
      <c r="R212" s="66"/>
      <c r="S212" s="65"/>
      <c r="T212" s="67">
        <f>$G212+$H212+$L212+IF(ISBLANK($E212),0,$F212*VLOOKUP($E212,'INFO_Matières recyclables'!$I$6:$M$14,2,0))</f>
        <v>0</v>
      </c>
      <c r="U212" s="67">
        <f>$I212+$J212+$K212+$M212+$N212+$O212+$P212+$Q212+$R212+IF(ISBLANK($E212),0,$F212*(1-VLOOKUP($E212,'INFO_Matières recyclables'!$I$6:$M$14,2,0)))</f>
        <v>0</v>
      </c>
      <c r="V212" s="67">
        <f>$G212+$H212+$K212+IF(ISBLANK($E212),0,$F212*VLOOKUP($E212,'INFO_Matières recyclables'!$I$6:$M$14,3,0))</f>
        <v>0</v>
      </c>
      <c r="W212" s="67">
        <f>$I212+$J212+$L212+$M212+$N212+$O212+$P212+$Q212+$R212+IF(ISBLANK($E212),0,$F212*(1-VLOOKUP($E212,'INFO_Matières recyclables'!$I$6:$M$14,3,0)))</f>
        <v>0</v>
      </c>
      <c r="X212" s="67">
        <f>$G212+$H212+$I212+IF(ISBLANK($E212),0,$F212*VLOOKUP($E212,'INFO_Matières recyclables'!$I$6:$M$14,4,0))</f>
        <v>0</v>
      </c>
      <c r="Y212" s="67">
        <f>$J212+$K212+$L212+$M212+$N212+$O212+$P212+$Q212+$R212+IF(ISBLANK($E212),0,$F212*(1-VLOOKUP($E212,'INFO_Matières recyclables'!$I$6:$M$14,4,0)))</f>
        <v>0</v>
      </c>
      <c r="Z212" s="67">
        <f>$G212+$H212+$I212+$J212+IF(ISBLANK($E212),0,$F212*VLOOKUP($E212,'INFO_Matières recyclables'!$I$6:$M$14,5,0))</f>
        <v>0</v>
      </c>
      <c r="AA212" s="67">
        <f>$K212+$L212+$M212+$N212+$O212+$P212+$Q212+$R212+IF(ISBLANK($E212),0,$F212*(1-VLOOKUP($E212,'INFO_Matières recyclables'!$I$6:$M$14,5,0)))</f>
        <v>0</v>
      </c>
    </row>
    <row r="213" spans="2:27" x14ac:dyDescent="0.35">
      <c r="B213" s="5"/>
      <c r="C213" s="5"/>
      <c r="D213" s="26"/>
      <c r="E213" s="56"/>
      <c r="F213" s="58"/>
      <c r="G213" s="54"/>
      <c r="H213" s="54"/>
      <c r="I213" s="54"/>
      <c r="J213" s="54"/>
      <c r="K213" s="54"/>
      <c r="L213" s="54"/>
      <c r="M213" s="54"/>
      <c r="N213" s="54"/>
      <c r="O213" s="54"/>
      <c r="P213" s="61"/>
      <c r="Q213" s="75"/>
      <c r="R213" s="66"/>
      <c r="S213" s="65"/>
      <c r="T213" s="67">
        <f>$G213+$H213+$L213+IF(ISBLANK($E213),0,$F213*VLOOKUP($E213,'INFO_Matières recyclables'!$I$6:$M$14,2,0))</f>
        <v>0</v>
      </c>
      <c r="U213" s="67">
        <f>$I213+$J213+$K213+$M213+$N213+$O213+$P213+$Q213+$R213+IF(ISBLANK($E213),0,$F213*(1-VLOOKUP($E213,'INFO_Matières recyclables'!$I$6:$M$14,2,0)))</f>
        <v>0</v>
      </c>
      <c r="V213" s="67">
        <f>$G213+$H213+$K213+IF(ISBLANK($E213),0,$F213*VLOOKUP($E213,'INFO_Matières recyclables'!$I$6:$M$14,3,0))</f>
        <v>0</v>
      </c>
      <c r="W213" s="67">
        <f>$I213+$J213+$L213+$M213+$N213+$O213+$P213+$Q213+$R213+IF(ISBLANK($E213),0,$F213*(1-VLOOKUP($E213,'INFO_Matières recyclables'!$I$6:$M$14,3,0)))</f>
        <v>0</v>
      </c>
      <c r="X213" s="67">
        <f>$G213+$H213+$I213+IF(ISBLANK($E213),0,$F213*VLOOKUP($E213,'INFO_Matières recyclables'!$I$6:$M$14,4,0))</f>
        <v>0</v>
      </c>
      <c r="Y213" s="67">
        <f>$J213+$K213+$L213+$M213+$N213+$O213+$P213+$Q213+$R213+IF(ISBLANK($E213),0,$F213*(1-VLOOKUP($E213,'INFO_Matières recyclables'!$I$6:$M$14,4,0)))</f>
        <v>0</v>
      </c>
      <c r="Z213" s="67">
        <f>$G213+$H213+$I213+$J213+IF(ISBLANK($E213),0,$F213*VLOOKUP($E213,'INFO_Matières recyclables'!$I$6:$M$14,5,0))</f>
        <v>0</v>
      </c>
      <c r="AA213" s="67">
        <f>$K213+$L213+$M213+$N213+$O213+$P213+$Q213+$R213+IF(ISBLANK($E213),0,$F213*(1-VLOOKUP($E213,'INFO_Matières recyclables'!$I$6:$M$14,5,0)))</f>
        <v>0</v>
      </c>
    </row>
    <row r="214" spans="2:27" x14ac:dyDescent="0.35">
      <c r="B214" s="5"/>
      <c r="C214" s="5"/>
      <c r="D214" s="26"/>
      <c r="E214" s="56"/>
      <c r="F214" s="58"/>
      <c r="G214" s="54"/>
      <c r="H214" s="54"/>
      <c r="I214" s="54"/>
      <c r="J214" s="54"/>
      <c r="K214" s="54"/>
      <c r="L214" s="54"/>
      <c r="M214" s="54"/>
      <c r="N214" s="54"/>
      <c r="O214" s="54"/>
      <c r="P214" s="61"/>
      <c r="Q214" s="75"/>
      <c r="R214" s="66"/>
      <c r="S214" s="65"/>
      <c r="T214" s="67">
        <f>$G214+$H214+$L214+IF(ISBLANK($E214),0,$F214*VLOOKUP($E214,'INFO_Matières recyclables'!$I$6:$M$14,2,0))</f>
        <v>0</v>
      </c>
      <c r="U214" s="67">
        <f>$I214+$J214+$K214+$M214+$N214+$O214+$P214+$Q214+$R214+IF(ISBLANK($E214),0,$F214*(1-VLOOKUP($E214,'INFO_Matières recyclables'!$I$6:$M$14,2,0)))</f>
        <v>0</v>
      </c>
      <c r="V214" s="67">
        <f>$G214+$H214+$K214+IF(ISBLANK($E214),0,$F214*VLOOKUP($E214,'INFO_Matières recyclables'!$I$6:$M$14,3,0))</f>
        <v>0</v>
      </c>
      <c r="W214" s="67">
        <f>$I214+$J214+$L214+$M214+$N214+$O214+$P214+$Q214+$R214+IF(ISBLANK($E214),0,$F214*(1-VLOOKUP($E214,'INFO_Matières recyclables'!$I$6:$M$14,3,0)))</f>
        <v>0</v>
      </c>
      <c r="X214" s="67">
        <f>$G214+$H214+$I214+IF(ISBLANK($E214),0,$F214*VLOOKUP($E214,'INFO_Matières recyclables'!$I$6:$M$14,4,0))</f>
        <v>0</v>
      </c>
      <c r="Y214" s="67">
        <f>$J214+$K214+$L214+$M214+$N214+$O214+$P214+$Q214+$R214+IF(ISBLANK($E214),0,$F214*(1-VLOOKUP($E214,'INFO_Matières recyclables'!$I$6:$M$14,4,0)))</f>
        <v>0</v>
      </c>
      <c r="Z214" s="67">
        <f>$G214+$H214+$I214+$J214+IF(ISBLANK($E214),0,$F214*VLOOKUP($E214,'INFO_Matières recyclables'!$I$6:$M$14,5,0))</f>
        <v>0</v>
      </c>
      <c r="AA214" s="67">
        <f>$K214+$L214+$M214+$N214+$O214+$P214+$Q214+$R214+IF(ISBLANK($E214),0,$F214*(1-VLOOKUP($E214,'INFO_Matières recyclables'!$I$6:$M$14,5,0)))</f>
        <v>0</v>
      </c>
    </row>
    <row r="215" spans="2:27" x14ac:dyDescent="0.35">
      <c r="B215" s="5"/>
      <c r="C215" s="5"/>
      <c r="D215" s="26"/>
      <c r="E215" s="56"/>
      <c r="F215" s="58"/>
      <c r="G215" s="54"/>
      <c r="H215" s="54"/>
      <c r="I215" s="54"/>
      <c r="J215" s="54"/>
      <c r="K215" s="54"/>
      <c r="L215" s="54"/>
      <c r="M215" s="54"/>
      <c r="N215" s="54"/>
      <c r="O215" s="54"/>
      <c r="P215" s="61"/>
      <c r="Q215" s="75"/>
      <c r="R215" s="66"/>
      <c r="T215" s="67">
        <f>$G215+$H215+$L215+IF(ISBLANK($E215),0,$F215*VLOOKUP($E215,'INFO_Matières recyclables'!$I$6:$M$14,2,0))</f>
        <v>0</v>
      </c>
      <c r="U215" s="67">
        <f>$I215+$J215+$K215+$M215+$N215+$O215+$P215+$Q215+$R215+IF(ISBLANK($E215),0,$F215*(1-VLOOKUP($E215,'INFO_Matières recyclables'!$I$6:$M$14,2,0)))</f>
        <v>0</v>
      </c>
      <c r="V215" s="67">
        <f>$G215+$H215+$K215+IF(ISBLANK($E215),0,$F215*VLOOKUP($E215,'INFO_Matières recyclables'!$I$6:$M$14,3,0))</f>
        <v>0</v>
      </c>
      <c r="W215" s="67">
        <f>$I215+$J215+$L215+$M215+$N215+$O215+$P215+$Q215+$R215+IF(ISBLANK($E215),0,$F215*(1-VLOOKUP($E215,'INFO_Matières recyclables'!$I$6:$M$14,3,0)))</f>
        <v>0</v>
      </c>
      <c r="X215" s="67">
        <f>$G215+$H215+$I215+IF(ISBLANK($E215),0,$F215*VLOOKUP($E215,'INFO_Matières recyclables'!$I$6:$M$14,4,0))</f>
        <v>0</v>
      </c>
      <c r="Y215" s="67">
        <f>$J215+$K215+$L215+$M215+$N215+$O215+$P215+$Q215+$R215+IF(ISBLANK($E215),0,$F215*(1-VLOOKUP($E215,'INFO_Matières recyclables'!$I$6:$M$14,4,0)))</f>
        <v>0</v>
      </c>
      <c r="Z215" s="67">
        <f>$G215+$H215+$I215+$J215+IF(ISBLANK($E215),0,$F215*VLOOKUP($E215,'INFO_Matières recyclables'!$I$6:$M$14,5,0))</f>
        <v>0</v>
      </c>
      <c r="AA215" s="67">
        <f>$K215+$L215+$M215+$N215+$O215+$P215+$Q215+$R215+IF(ISBLANK($E215),0,$F215*(1-VLOOKUP($E215,'INFO_Matières recyclables'!$I$6:$M$14,5,0)))</f>
        <v>0</v>
      </c>
    </row>
    <row r="216" spans="2:27" x14ac:dyDescent="0.35">
      <c r="B216" s="5"/>
      <c r="C216" s="5"/>
      <c r="D216" s="26"/>
      <c r="E216" s="56"/>
      <c r="F216" s="58"/>
      <c r="G216" s="54"/>
      <c r="H216" s="54"/>
      <c r="I216" s="54"/>
      <c r="J216" s="54"/>
      <c r="K216" s="54"/>
      <c r="L216" s="54"/>
      <c r="M216" s="54"/>
      <c r="N216" s="54"/>
      <c r="O216" s="54"/>
      <c r="P216" s="61"/>
      <c r="Q216" s="75"/>
      <c r="R216" s="66"/>
      <c r="T216" s="67">
        <f>$G216+$H216+$L216+IF(ISBLANK($E216),0,$F216*VLOOKUP($E216,'INFO_Matières recyclables'!$I$6:$M$14,2,0))</f>
        <v>0</v>
      </c>
      <c r="U216" s="67">
        <f>$I216+$J216+$K216+$M216+$N216+$O216+$P216+$Q216+$R216+IF(ISBLANK($E216),0,$F216*(1-VLOOKUP($E216,'INFO_Matières recyclables'!$I$6:$M$14,2,0)))</f>
        <v>0</v>
      </c>
      <c r="V216" s="67">
        <f>$G216+$H216+$K216+IF(ISBLANK($E216),0,$F216*VLOOKUP($E216,'INFO_Matières recyclables'!$I$6:$M$14,3,0))</f>
        <v>0</v>
      </c>
      <c r="W216" s="67">
        <f>$I216+$J216+$L216+$M216+$N216+$O216+$P216+$Q216+$R216+IF(ISBLANK($E216),0,$F216*(1-VLOOKUP($E216,'INFO_Matières recyclables'!$I$6:$M$14,3,0)))</f>
        <v>0</v>
      </c>
      <c r="X216" s="67">
        <f>$G216+$H216+$I216+IF(ISBLANK($E216),0,$F216*VLOOKUP($E216,'INFO_Matières recyclables'!$I$6:$M$14,4,0))</f>
        <v>0</v>
      </c>
      <c r="Y216" s="67">
        <f>$J216+$K216+$L216+$M216+$N216+$O216+$P216+$Q216+$R216+IF(ISBLANK($E216),0,$F216*(1-VLOOKUP($E216,'INFO_Matières recyclables'!$I$6:$M$14,4,0)))</f>
        <v>0</v>
      </c>
      <c r="Z216" s="67">
        <f>$G216+$H216+$I216+$J216+IF(ISBLANK($E216),0,$F216*VLOOKUP($E216,'INFO_Matières recyclables'!$I$6:$M$14,5,0))</f>
        <v>0</v>
      </c>
      <c r="AA216" s="67">
        <f>$K216+$L216+$M216+$N216+$O216+$P216+$Q216+$R216+IF(ISBLANK($E216),0,$F216*(1-VLOOKUP($E216,'INFO_Matières recyclables'!$I$6:$M$14,5,0)))</f>
        <v>0</v>
      </c>
    </row>
    <row r="217" spans="2:27" x14ac:dyDescent="0.35">
      <c r="B217" s="5"/>
      <c r="C217" s="5"/>
      <c r="D217" s="26"/>
      <c r="E217" s="56"/>
      <c r="F217" s="58"/>
      <c r="G217" s="54"/>
      <c r="H217" s="54"/>
      <c r="I217" s="54"/>
      <c r="J217" s="54"/>
      <c r="K217" s="54"/>
      <c r="L217" s="54"/>
      <c r="M217" s="54"/>
      <c r="N217" s="54"/>
      <c r="O217" s="54"/>
      <c r="P217" s="61"/>
      <c r="Q217" s="75"/>
      <c r="R217" s="66"/>
      <c r="T217" s="67">
        <f>$G217+$H217+$L217+IF(ISBLANK($E217),0,$F217*VLOOKUP($E217,'INFO_Matières recyclables'!$I$6:$M$14,2,0))</f>
        <v>0</v>
      </c>
      <c r="U217" s="67">
        <f>$I217+$J217+$K217+$M217+$N217+$O217+$P217+$Q217+$R217+IF(ISBLANK($E217),0,$F217*(1-VLOOKUP($E217,'INFO_Matières recyclables'!$I$6:$M$14,2,0)))</f>
        <v>0</v>
      </c>
      <c r="V217" s="67">
        <f>$G217+$H217+$K217+IF(ISBLANK($E217),0,$F217*VLOOKUP($E217,'INFO_Matières recyclables'!$I$6:$M$14,3,0))</f>
        <v>0</v>
      </c>
      <c r="W217" s="67">
        <f>$I217+$J217+$L217+$M217+$N217+$O217+$P217+$Q217+$R217+IF(ISBLANK($E217),0,$F217*(1-VLOOKUP($E217,'INFO_Matières recyclables'!$I$6:$M$14,3,0)))</f>
        <v>0</v>
      </c>
      <c r="X217" s="67">
        <f>$G217+$H217+$I217+IF(ISBLANK($E217),0,$F217*VLOOKUP($E217,'INFO_Matières recyclables'!$I$6:$M$14,4,0))</f>
        <v>0</v>
      </c>
      <c r="Y217" s="67">
        <f>$J217+$K217+$L217+$M217+$N217+$O217+$P217+$Q217+$R217+IF(ISBLANK($E217),0,$F217*(1-VLOOKUP($E217,'INFO_Matières recyclables'!$I$6:$M$14,4,0)))</f>
        <v>0</v>
      </c>
      <c r="Z217" s="67">
        <f>$G217+$H217+$I217+$J217+IF(ISBLANK($E217),0,$F217*VLOOKUP($E217,'INFO_Matières recyclables'!$I$6:$M$14,5,0))</f>
        <v>0</v>
      </c>
      <c r="AA217" s="67">
        <f>$K217+$L217+$M217+$N217+$O217+$P217+$Q217+$R217+IF(ISBLANK($E217),0,$F217*(1-VLOOKUP($E217,'INFO_Matières recyclables'!$I$6:$M$14,5,0)))</f>
        <v>0</v>
      </c>
    </row>
    <row r="218" spans="2:27" x14ac:dyDescent="0.35">
      <c r="B218" s="5"/>
      <c r="C218" s="5"/>
      <c r="D218" s="26"/>
      <c r="E218" s="56"/>
      <c r="F218" s="58"/>
      <c r="G218" s="54"/>
      <c r="H218" s="54"/>
      <c r="I218" s="54"/>
      <c r="J218" s="54"/>
      <c r="K218" s="54"/>
      <c r="L218" s="54"/>
      <c r="M218" s="54"/>
      <c r="N218" s="54"/>
      <c r="O218" s="54"/>
      <c r="P218" s="61"/>
      <c r="Q218" s="75"/>
      <c r="R218" s="66"/>
      <c r="T218" s="67">
        <f>$G218+$H218+$L218+IF(ISBLANK($E218),0,$F218*VLOOKUP($E218,'INFO_Matières recyclables'!$I$6:$M$14,2,0))</f>
        <v>0</v>
      </c>
      <c r="U218" s="67">
        <f>$I218+$J218+$K218+$M218+$N218+$O218+$P218+$Q218+$R218+IF(ISBLANK($E218),0,$F218*(1-VLOOKUP($E218,'INFO_Matières recyclables'!$I$6:$M$14,2,0)))</f>
        <v>0</v>
      </c>
      <c r="V218" s="67">
        <f>$G218+$H218+$K218+IF(ISBLANK($E218),0,$F218*VLOOKUP($E218,'INFO_Matières recyclables'!$I$6:$M$14,3,0))</f>
        <v>0</v>
      </c>
      <c r="W218" s="67">
        <f>$I218+$J218+$L218+$M218+$N218+$O218+$P218+$Q218+$R218+IF(ISBLANK($E218),0,$F218*(1-VLOOKUP($E218,'INFO_Matières recyclables'!$I$6:$M$14,3,0)))</f>
        <v>0</v>
      </c>
      <c r="X218" s="67">
        <f>$G218+$H218+$I218+IF(ISBLANK($E218),0,$F218*VLOOKUP($E218,'INFO_Matières recyclables'!$I$6:$M$14,4,0))</f>
        <v>0</v>
      </c>
      <c r="Y218" s="67">
        <f>$J218+$K218+$L218+$M218+$N218+$O218+$P218+$Q218+$R218+IF(ISBLANK($E218),0,$F218*(1-VLOOKUP($E218,'INFO_Matières recyclables'!$I$6:$M$14,4,0)))</f>
        <v>0</v>
      </c>
      <c r="Z218" s="67">
        <f>$G218+$H218+$I218+$J218+IF(ISBLANK($E218),0,$F218*VLOOKUP($E218,'INFO_Matières recyclables'!$I$6:$M$14,5,0))</f>
        <v>0</v>
      </c>
      <c r="AA218" s="67">
        <f>$K218+$L218+$M218+$N218+$O218+$P218+$Q218+$R218+IF(ISBLANK($E218),0,$F218*(1-VLOOKUP($E218,'INFO_Matières recyclables'!$I$6:$M$14,5,0)))</f>
        <v>0</v>
      </c>
    </row>
    <row r="219" spans="2:27" x14ac:dyDescent="0.35">
      <c r="B219" s="5"/>
      <c r="C219" s="5"/>
      <c r="D219" s="26"/>
      <c r="E219" s="56"/>
      <c r="F219" s="58"/>
      <c r="G219" s="54"/>
      <c r="H219" s="54"/>
      <c r="I219" s="54"/>
      <c r="J219" s="54"/>
      <c r="K219" s="54"/>
      <c r="L219" s="54"/>
      <c r="M219" s="54"/>
      <c r="N219" s="54"/>
      <c r="O219" s="54"/>
      <c r="P219" s="61"/>
      <c r="Q219" s="75"/>
      <c r="R219" s="66"/>
      <c r="T219" s="67">
        <f>$G219+$H219+$L219+IF(ISBLANK($E219),0,$F219*VLOOKUP($E219,'INFO_Matières recyclables'!$I$6:$M$14,2,0))</f>
        <v>0</v>
      </c>
      <c r="U219" s="67">
        <f>$I219+$J219+$K219+$M219+$N219+$O219+$P219+$Q219+$R219+IF(ISBLANK($E219),0,$F219*(1-VLOOKUP($E219,'INFO_Matières recyclables'!$I$6:$M$14,2,0)))</f>
        <v>0</v>
      </c>
      <c r="V219" s="67">
        <f>$G219+$H219+$K219+IF(ISBLANK($E219),0,$F219*VLOOKUP($E219,'INFO_Matières recyclables'!$I$6:$M$14,3,0))</f>
        <v>0</v>
      </c>
      <c r="W219" s="67">
        <f>$I219+$J219+$L219+$M219+$N219+$O219+$P219+$Q219+$R219+IF(ISBLANK($E219),0,$F219*(1-VLOOKUP($E219,'INFO_Matières recyclables'!$I$6:$M$14,3,0)))</f>
        <v>0</v>
      </c>
      <c r="X219" s="67">
        <f>$G219+$H219+$I219+IF(ISBLANK($E219),0,$F219*VLOOKUP($E219,'INFO_Matières recyclables'!$I$6:$M$14,4,0))</f>
        <v>0</v>
      </c>
      <c r="Y219" s="67">
        <f>$J219+$K219+$L219+$M219+$N219+$O219+$P219+$Q219+$R219+IF(ISBLANK($E219),0,$F219*(1-VLOOKUP($E219,'INFO_Matières recyclables'!$I$6:$M$14,4,0)))</f>
        <v>0</v>
      </c>
      <c r="Z219" s="67">
        <f>$G219+$H219+$I219+$J219+IF(ISBLANK($E219),0,$F219*VLOOKUP($E219,'INFO_Matières recyclables'!$I$6:$M$14,5,0))</f>
        <v>0</v>
      </c>
      <c r="AA219" s="67">
        <f>$K219+$L219+$M219+$N219+$O219+$P219+$Q219+$R219+IF(ISBLANK($E219),0,$F219*(1-VLOOKUP($E219,'INFO_Matières recyclables'!$I$6:$M$14,5,0)))</f>
        <v>0</v>
      </c>
    </row>
    <row r="220" spans="2:27" x14ac:dyDescent="0.35">
      <c r="B220" s="5"/>
      <c r="C220" s="5"/>
      <c r="D220" s="26"/>
      <c r="E220" s="56"/>
      <c r="F220" s="58"/>
      <c r="G220" s="54"/>
      <c r="H220" s="54"/>
      <c r="I220" s="54"/>
      <c r="J220" s="54"/>
      <c r="K220" s="54"/>
      <c r="L220" s="54"/>
      <c r="M220" s="54"/>
      <c r="N220" s="54"/>
      <c r="O220" s="54"/>
      <c r="P220" s="61"/>
      <c r="Q220" s="75"/>
      <c r="R220" s="66"/>
      <c r="T220" s="67">
        <f>$G220+$H220+$L220+IF(ISBLANK($E220),0,$F220*VLOOKUP($E220,'INFO_Matières recyclables'!$I$6:$M$14,2,0))</f>
        <v>0</v>
      </c>
      <c r="U220" s="67">
        <f>$I220+$J220+$K220+$M220+$N220+$O220+$P220+$Q220+$R220+IF(ISBLANK($E220),0,$F220*(1-VLOOKUP($E220,'INFO_Matières recyclables'!$I$6:$M$14,2,0)))</f>
        <v>0</v>
      </c>
      <c r="V220" s="67">
        <f>$G220+$H220+$K220+IF(ISBLANK($E220),0,$F220*VLOOKUP($E220,'INFO_Matières recyclables'!$I$6:$M$14,3,0))</f>
        <v>0</v>
      </c>
      <c r="W220" s="67">
        <f>$I220+$J220+$L220+$M220+$N220+$O220+$P220+$Q220+$R220+IF(ISBLANK($E220),0,$F220*(1-VLOOKUP($E220,'INFO_Matières recyclables'!$I$6:$M$14,3,0)))</f>
        <v>0</v>
      </c>
      <c r="X220" s="67">
        <f>$G220+$H220+$I220+IF(ISBLANK($E220),0,$F220*VLOOKUP($E220,'INFO_Matières recyclables'!$I$6:$M$14,4,0))</f>
        <v>0</v>
      </c>
      <c r="Y220" s="67">
        <f>$J220+$K220+$L220+$M220+$N220+$O220+$P220+$Q220+$R220+IF(ISBLANK($E220),0,$F220*(1-VLOOKUP($E220,'INFO_Matières recyclables'!$I$6:$M$14,4,0)))</f>
        <v>0</v>
      </c>
      <c r="Z220" s="67">
        <f>$G220+$H220+$I220+$J220+IF(ISBLANK($E220),0,$F220*VLOOKUP($E220,'INFO_Matières recyclables'!$I$6:$M$14,5,0))</f>
        <v>0</v>
      </c>
      <c r="AA220" s="67">
        <f>$K220+$L220+$M220+$N220+$O220+$P220+$Q220+$R220+IF(ISBLANK($E220),0,$F220*(1-VLOOKUP($E220,'INFO_Matières recyclables'!$I$6:$M$14,5,0)))</f>
        <v>0</v>
      </c>
    </row>
    <row r="221" spans="2:27" x14ac:dyDescent="0.35">
      <c r="B221" s="5"/>
      <c r="C221" s="5"/>
      <c r="D221" s="26"/>
      <c r="E221" s="56"/>
      <c r="F221" s="58"/>
      <c r="G221" s="54"/>
      <c r="H221" s="54"/>
      <c r="I221" s="54"/>
      <c r="J221" s="54"/>
      <c r="K221" s="54"/>
      <c r="L221" s="54"/>
      <c r="M221" s="54"/>
      <c r="N221" s="54"/>
      <c r="O221" s="54"/>
      <c r="P221" s="61"/>
      <c r="Q221" s="75"/>
      <c r="R221" s="66"/>
      <c r="T221" s="67">
        <f>$G221+$H221+$L221+IF(ISBLANK($E221),0,$F221*VLOOKUP($E221,'INFO_Matières recyclables'!$I$6:$M$14,2,0))</f>
        <v>0</v>
      </c>
      <c r="U221" s="67">
        <f>$I221+$J221+$K221+$M221+$N221+$O221+$P221+$Q221+$R221+IF(ISBLANK($E221),0,$F221*(1-VLOOKUP($E221,'INFO_Matières recyclables'!$I$6:$M$14,2,0)))</f>
        <v>0</v>
      </c>
      <c r="V221" s="67">
        <f>$G221+$H221+$K221+IF(ISBLANK($E221),0,$F221*VLOOKUP($E221,'INFO_Matières recyclables'!$I$6:$M$14,3,0))</f>
        <v>0</v>
      </c>
      <c r="W221" s="67">
        <f>$I221+$J221+$L221+$M221+$N221+$O221+$P221+$Q221+$R221+IF(ISBLANK($E221),0,$F221*(1-VLOOKUP($E221,'INFO_Matières recyclables'!$I$6:$M$14,3,0)))</f>
        <v>0</v>
      </c>
      <c r="X221" s="67">
        <f>$G221+$H221+$I221+IF(ISBLANK($E221),0,$F221*VLOOKUP($E221,'INFO_Matières recyclables'!$I$6:$M$14,4,0))</f>
        <v>0</v>
      </c>
      <c r="Y221" s="67">
        <f>$J221+$K221+$L221+$M221+$N221+$O221+$P221+$Q221+$R221+IF(ISBLANK($E221),0,$F221*(1-VLOOKUP($E221,'INFO_Matières recyclables'!$I$6:$M$14,4,0)))</f>
        <v>0</v>
      </c>
      <c r="Z221" s="67">
        <f>$G221+$H221+$I221+$J221+IF(ISBLANK($E221),0,$F221*VLOOKUP($E221,'INFO_Matières recyclables'!$I$6:$M$14,5,0))</f>
        <v>0</v>
      </c>
      <c r="AA221" s="67">
        <f>$K221+$L221+$M221+$N221+$O221+$P221+$Q221+$R221+IF(ISBLANK($E221),0,$F221*(1-VLOOKUP($E221,'INFO_Matières recyclables'!$I$6:$M$14,5,0)))</f>
        <v>0</v>
      </c>
    </row>
    <row r="222" spans="2:27" x14ac:dyDescent="0.35">
      <c r="B222" s="5"/>
      <c r="C222" s="5"/>
      <c r="D222" s="26"/>
      <c r="E222" s="56"/>
      <c r="F222" s="58"/>
      <c r="G222" s="54"/>
      <c r="H222" s="54"/>
      <c r="I222" s="54"/>
      <c r="J222" s="54"/>
      <c r="K222" s="54"/>
      <c r="L222" s="54"/>
      <c r="M222" s="54"/>
      <c r="N222" s="54"/>
      <c r="O222" s="54"/>
      <c r="P222" s="61"/>
      <c r="Q222" s="75"/>
      <c r="R222" s="66"/>
      <c r="T222" s="67">
        <f>$G222+$H222+$L222+IF(ISBLANK($E222),0,$F222*VLOOKUP($E222,'INFO_Matières recyclables'!$I$6:$M$14,2,0))</f>
        <v>0</v>
      </c>
      <c r="U222" s="67">
        <f>$I222+$J222+$K222+$M222+$N222+$O222+$P222+$Q222+$R222+IF(ISBLANK($E222),0,$F222*(1-VLOOKUP($E222,'INFO_Matières recyclables'!$I$6:$M$14,2,0)))</f>
        <v>0</v>
      </c>
      <c r="V222" s="67">
        <f>$G222+$H222+$K222+IF(ISBLANK($E222),0,$F222*VLOOKUP($E222,'INFO_Matières recyclables'!$I$6:$M$14,3,0))</f>
        <v>0</v>
      </c>
      <c r="W222" s="67">
        <f>$I222+$J222+$L222+$M222+$N222+$O222+$P222+$Q222+$R222+IF(ISBLANK($E222),0,$F222*(1-VLOOKUP($E222,'INFO_Matières recyclables'!$I$6:$M$14,3,0)))</f>
        <v>0</v>
      </c>
      <c r="X222" s="67">
        <f>$G222+$H222+$I222+IF(ISBLANK($E222),0,$F222*VLOOKUP($E222,'INFO_Matières recyclables'!$I$6:$M$14,4,0))</f>
        <v>0</v>
      </c>
      <c r="Y222" s="67">
        <f>$J222+$K222+$L222+$M222+$N222+$O222+$P222+$Q222+$R222+IF(ISBLANK($E222),0,$F222*(1-VLOOKUP($E222,'INFO_Matières recyclables'!$I$6:$M$14,4,0)))</f>
        <v>0</v>
      </c>
      <c r="Z222" s="67">
        <f>$G222+$H222+$I222+$J222+IF(ISBLANK($E222),0,$F222*VLOOKUP($E222,'INFO_Matières recyclables'!$I$6:$M$14,5,0))</f>
        <v>0</v>
      </c>
      <c r="AA222" s="67">
        <f>$K222+$L222+$M222+$N222+$O222+$P222+$Q222+$R222+IF(ISBLANK($E222),0,$F222*(1-VLOOKUP($E222,'INFO_Matières recyclables'!$I$6:$M$14,5,0)))</f>
        <v>0</v>
      </c>
    </row>
    <row r="223" spans="2:27" x14ac:dyDescent="0.35">
      <c r="B223" s="5"/>
      <c r="C223" s="5"/>
      <c r="D223" s="26"/>
      <c r="E223" s="56"/>
      <c r="F223" s="58"/>
      <c r="G223" s="54"/>
      <c r="H223" s="54"/>
      <c r="I223" s="54"/>
      <c r="J223" s="54"/>
      <c r="K223" s="54"/>
      <c r="L223" s="54"/>
      <c r="M223" s="54"/>
      <c r="N223" s="54"/>
      <c r="O223" s="54"/>
      <c r="P223" s="61"/>
      <c r="Q223" s="75"/>
      <c r="R223" s="66"/>
      <c r="T223" s="67">
        <f>$G223+$H223+$L223+IF(ISBLANK($E223),0,$F223*VLOOKUP($E223,'INFO_Matières recyclables'!$I$6:$M$14,2,0))</f>
        <v>0</v>
      </c>
      <c r="U223" s="67">
        <f>$I223+$J223+$K223+$M223+$N223+$O223+$P223+$Q223+$R223+IF(ISBLANK($E223),0,$F223*(1-VLOOKUP($E223,'INFO_Matières recyclables'!$I$6:$M$14,2,0)))</f>
        <v>0</v>
      </c>
      <c r="V223" s="67">
        <f>$G223+$H223+$K223+IF(ISBLANK($E223),0,$F223*VLOOKUP($E223,'INFO_Matières recyclables'!$I$6:$M$14,3,0))</f>
        <v>0</v>
      </c>
      <c r="W223" s="67">
        <f>$I223+$J223+$L223+$M223+$N223+$O223+$P223+$Q223+$R223+IF(ISBLANK($E223),0,$F223*(1-VLOOKUP($E223,'INFO_Matières recyclables'!$I$6:$M$14,3,0)))</f>
        <v>0</v>
      </c>
      <c r="X223" s="67">
        <f>$G223+$H223+$I223+IF(ISBLANK($E223),0,$F223*VLOOKUP($E223,'INFO_Matières recyclables'!$I$6:$M$14,4,0))</f>
        <v>0</v>
      </c>
      <c r="Y223" s="67">
        <f>$J223+$K223+$L223+$M223+$N223+$O223+$P223+$Q223+$R223+IF(ISBLANK($E223),0,$F223*(1-VLOOKUP($E223,'INFO_Matières recyclables'!$I$6:$M$14,4,0)))</f>
        <v>0</v>
      </c>
      <c r="Z223" s="67">
        <f>$G223+$H223+$I223+$J223+IF(ISBLANK($E223),0,$F223*VLOOKUP($E223,'INFO_Matières recyclables'!$I$6:$M$14,5,0))</f>
        <v>0</v>
      </c>
      <c r="AA223" s="67">
        <f>$K223+$L223+$M223+$N223+$O223+$P223+$Q223+$R223+IF(ISBLANK($E223),0,$F223*(1-VLOOKUP($E223,'INFO_Matières recyclables'!$I$6:$M$14,5,0)))</f>
        <v>0</v>
      </c>
    </row>
    <row r="224" spans="2:27" x14ac:dyDescent="0.35">
      <c r="B224" s="5"/>
      <c r="C224" s="5"/>
      <c r="D224" s="26"/>
      <c r="E224" s="56"/>
      <c r="F224" s="58"/>
      <c r="G224" s="54"/>
      <c r="H224" s="54"/>
      <c r="I224" s="54"/>
      <c r="J224" s="54"/>
      <c r="K224" s="54"/>
      <c r="L224" s="54"/>
      <c r="M224" s="54"/>
      <c r="N224" s="54"/>
      <c r="O224" s="54"/>
      <c r="P224" s="61"/>
      <c r="Q224" s="75"/>
      <c r="R224" s="66"/>
      <c r="T224" s="67">
        <f>$G224+$H224+$L224+IF(ISBLANK($E224),0,$F224*VLOOKUP($E224,'INFO_Matières recyclables'!$I$6:$M$14,2,0))</f>
        <v>0</v>
      </c>
      <c r="U224" s="67">
        <f>$I224+$J224+$K224+$M224+$N224+$O224+$P224+$Q224+$R224+IF(ISBLANK($E224),0,$F224*(1-VLOOKUP($E224,'INFO_Matières recyclables'!$I$6:$M$14,2,0)))</f>
        <v>0</v>
      </c>
      <c r="V224" s="67">
        <f>$G224+$H224+$K224+IF(ISBLANK($E224),0,$F224*VLOOKUP($E224,'INFO_Matières recyclables'!$I$6:$M$14,3,0))</f>
        <v>0</v>
      </c>
      <c r="W224" s="67">
        <f>$I224+$J224+$L224+$M224+$N224+$O224+$P224+$Q224+$R224+IF(ISBLANK($E224),0,$F224*(1-VLOOKUP($E224,'INFO_Matières recyclables'!$I$6:$M$14,3,0)))</f>
        <v>0</v>
      </c>
      <c r="X224" s="67">
        <f>$G224+$H224+$I224+IF(ISBLANK($E224),0,$F224*VLOOKUP($E224,'INFO_Matières recyclables'!$I$6:$M$14,4,0))</f>
        <v>0</v>
      </c>
      <c r="Y224" s="67">
        <f>$J224+$K224+$L224+$M224+$N224+$O224+$P224+$Q224+$R224+IF(ISBLANK($E224),0,$F224*(1-VLOOKUP($E224,'INFO_Matières recyclables'!$I$6:$M$14,4,0)))</f>
        <v>0</v>
      </c>
      <c r="Z224" s="67">
        <f>$G224+$H224+$I224+$J224+IF(ISBLANK($E224),0,$F224*VLOOKUP($E224,'INFO_Matières recyclables'!$I$6:$M$14,5,0))</f>
        <v>0</v>
      </c>
      <c r="AA224" s="67">
        <f>$K224+$L224+$M224+$N224+$O224+$P224+$Q224+$R224+IF(ISBLANK($E224),0,$F224*(1-VLOOKUP($E224,'INFO_Matières recyclables'!$I$6:$M$14,5,0)))</f>
        <v>0</v>
      </c>
    </row>
    <row r="225" spans="2:27" x14ac:dyDescent="0.35">
      <c r="B225" s="5"/>
      <c r="C225" s="5"/>
      <c r="D225" s="26"/>
      <c r="E225" s="56"/>
      <c r="F225" s="58"/>
      <c r="G225" s="54"/>
      <c r="H225" s="54"/>
      <c r="I225" s="54"/>
      <c r="J225" s="54"/>
      <c r="K225" s="54"/>
      <c r="L225" s="54"/>
      <c r="M225" s="54"/>
      <c r="N225" s="54"/>
      <c r="O225" s="54"/>
      <c r="P225" s="61"/>
      <c r="Q225" s="75"/>
      <c r="R225" s="66"/>
      <c r="T225" s="67">
        <f>$G225+$H225+$L225+IF(ISBLANK($E225),0,$F225*VLOOKUP($E225,'INFO_Matières recyclables'!$I$6:$M$14,2,0))</f>
        <v>0</v>
      </c>
      <c r="U225" s="67">
        <f>$I225+$J225+$K225+$M225+$N225+$O225+$P225+$Q225+$R225+IF(ISBLANK($E225),0,$F225*(1-VLOOKUP($E225,'INFO_Matières recyclables'!$I$6:$M$14,2,0)))</f>
        <v>0</v>
      </c>
      <c r="V225" s="67">
        <f>$G225+$H225+$K225+IF(ISBLANK($E225),0,$F225*VLOOKUP($E225,'INFO_Matières recyclables'!$I$6:$M$14,3,0))</f>
        <v>0</v>
      </c>
      <c r="W225" s="67">
        <f>$I225+$J225+$L225+$M225+$N225+$O225+$P225+$Q225+$R225+IF(ISBLANK($E225),0,$F225*(1-VLOOKUP($E225,'INFO_Matières recyclables'!$I$6:$M$14,3,0)))</f>
        <v>0</v>
      </c>
      <c r="X225" s="67">
        <f>$G225+$H225+$I225+IF(ISBLANK($E225),0,$F225*VLOOKUP($E225,'INFO_Matières recyclables'!$I$6:$M$14,4,0))</f>
        <v>0</v>
      </c>
      <c r="Y225" s="67">
        <f>$J225+$K225+$L225+$M225+$N225+$O225+$P225+$Q225+$R225+IF(ISBLANK($E225),0,$F225*(1-VLOOKUP($E225,'INFO_Matières recyclables'!$I$6:$M$14,4,0)))</f>
        <v>0</v>
      </c>
      <c r="Z225" s="67">
        <f>$G225+$H225+$I225+$J225+IF(ISBLANK($E225),0,$F225*VLOOKUP($E225,'INFO_Matières recyclables'!$I$6:$M$14,5,0))</f>
        <v>0</v>
      </c>
      <c r="AA225" s="67">
        <f>$K225+$L225+$M225+$N225+$O225+$P225+$Q225+$R225+IF(ISBLANK($E225),0,$F225*(1-VLOOKUP($E225,'INFO_Matières recyclables'!$I$6:$M$14,5,0)))</f>
        <v>0</v>
      </c>
    </row>
    <row r="226" spans="2:27" x14ac:dyDescent="0.35">
      <c r="B226" s="5"/>
      <c r="C226" s="5"/>
      <c r="D226" s="26"/>
      <c r="E226" s="56"/>
      <c r="F226" s="58"/>
      <c r="G226" s="54"/>
      <c r="H226" s="54"/>
      <c r="I226" s="54"/>
      <c r="J226" s="54"/>
      <c r="K226" s="54"/>
      <c r="L226" s="54"/>
      <c r="M226" s="54"/>
      <c r="N226" s="54"/>
      <c r="O226" s="54"/>
      <c r="P226" s="61"/>
      <c r="Q226" s="75"/>
      <c r="R226" s="66"/>
      <c r="T226" s="67">
        <f>$G226+$H226+$L226+IF(ISBLANK($E226),0,$F226*VLOOKUP($E226,'INFO_Matières recyclables'!$I$6:$M$14,2,0))</f>
        <v>0</v>
      </c>
      <c r="U226" s="67">
        <f>$I226+$J226+$K226+$M226+$N226+$O226+$P226+$Q226+$R226+IF(ISBLANK($E226),0,$F226*(1-VLOOKUP($E226,'INFO_Matières recyclables'!$I$6:$M$14,2,0)))</f>
        <v>0</v>
      </c>
      <c r="V226" s="67">
        <f>$G226+$H226+$K226+IF(ISBLANK($E226),0,$F226*VLOOKUP($E226,'INFO_Matières recyclables'!$I$6:$M$14,3,0))</f>
        <v>0</v>
      </c>
      <c r="W226" s="67">
        <f>$I226+$J226+$L226+$M226+$N226+$O226+$P226+$Q226+$R226+IF(ISBLANK($E226),0,$F226*(1-VLOOKUP($E226,'INFO_Matières recyclables'!$I$6:$M$14,3,0)))</f>
        <v>0</v>
      </c>
      <c r="X226" s="67">
        <f>$G226+$H226+$I226+IF(ISBLANK($E226),0,$F226*VLOOKUP($E226,'INFO_Matières recyclables'!$I$6:$M$14,4,0))</f>
        <v>0</v>
      </c>
      <c r="Y226" s="67">
        <f>$J226+$K226+$L226+$M226+$N226+$O226+$P226+$Q226+$R226+IF(ISBLANK($E226),0,$F226*(1-VLOOKUP($E226,'INFO_Matières recyclables'!$I$6:$M$14,4,0)))</f>
        <v>0</v>
      </c>
      <c r="Z226" s="67">
        <f>$G226+$H226+$I226+$J226+IF(ISBLANK($E226),0,$F226*VLOOKUP($E226,'INFO_Matières recyclables'!$I$6:$M$14,5,0))</f>
        <v>0</v>
      </c>
      <c r="AA226" s="67">
        <f>$K226+$L226+$M226+$N226+$O226+$P226+$Q226+$R226+IF(ISBLANK($E226),0,$F226*(1-VLOOKUP($E226,'INFO_Matières recyclables'!$I$6:$M$14,5,0)))</f>
        <v>0</v>
      </c>
    </row>
    <row r="227" spans="2:27" x14ac:dyDescent="0.35">
      <c r="B227" s="5"/>
      <c r="C227" s="5"/>
      <c r="D227" s="26"/>
      <c r="E227" s="56"/>
      <c r="F227" s="58"/>
      <c r="G227" s="54"/>
      <c r="H227" s="54"/>
      <c r="I227" s="54"/>
      <c r="J227" s="54"/>
      <c r="K227" s="54"/>
      <c r="L227" s="54"/>
      <c r="M227" s="54"/>
      <c r="N227" s="54"/>
      <c r="O227" s="54"/>
      <c r="P227" s="61"/>
      <c r="Q227" s="75"/>
      <c r="R227" s="66"/>
      <c r="T227" s="67">
        <f>$G227+$H227+$L227+IF(ISBLANK($E227),0,$F227*VLOOKUP($E227,'INFO_Matières recyclables'!$I$6:$M$14,2,0))</f>
        <v>0</v>
      </c>
      <c r="U227" s="67">
        <f>$I227+$J227+$K227+$M227+$N227+$O227+$P227+$Q227+$R227+IF(ISBLANK($E227),0,$F227*(1-VLOOKUP($E227,'INFO_Matières recyclables'!$I$6:$M$14,2,0)))</f>
        <v>0</v>
      </c>
      <c r="V227" s="67">
        <f>$G227+$H227+$K227+IF(ISBLANK($E227),0,$F227*VLOOKUP($E227,'INFO_Matières recyclables'!$I$6:$M$14,3,0))</f>
        <v>0</v>
      </c>
      <c r="W227" s="67">
        <f>$I227+$J227+$L227+$M227+$N227+$O227+$P227+$Q227+$R227+IF(ISBLANK($E227),0,$F227*(1-VLOOKUP($E227,'INFO_Matières recyclables'!$I$6:$M$14,3,0)))</f>
        <v>0</v>
      </c>
      <c r="X227" s="67">
        <f>$G227+$H227+$I227+IF(ISBLANK($E227),0,$F227*VLOOKUP($E227,'INFO_Matières recyclables'!$I$6:$M$14,4,0))</f>
        <v>0</v>
      </c>
      <c r="Y227" s="67">
        <f>$J227+$K227+$L227+$M227+$N227+$O227+$P227+$Q227+$R227+IF(ISBLANK($E227),0,$F227*(1-VLOOKUP($E227,'INFO_Matières recyclables'!$I$6:$M$14,4,0)))</f>
        <v>0</v>
      </c>
      <c r="Z227" s="67">
        <f>$G227+$H227+$I227+$J227+IF(ISBLANK($E227),0,$F227*VLOOKUP($E227,'INFO_Matières recyclables'!$I$6:$M$14,5,0))</f>
        <v>0</v>
      </c>
      <c r="AA227" s="67">
        <f>$K227+$L227+$M227+$N227+$O227+$P227+$Q227+$R227+IF(ISBLANK($E227),0,$F227*(1-VLOOKUP($E227,'INFO_Matières recyclables'!$I$6:$M$14,5,0)))</f>
        <v>0</v>
      </c>
    </row>
    <row r="228" spans="2:27" x14ac:dyDescent="0.35">
      <c r="B228" s="5"/>
      <c r="C228" s="5"/>
      <c r="D228" s="26"/>
      <c r="E228" s="56"/>
      <c r="F228" s="58"/>
      <c r="G228" s="54"/>
      <c r="H228" s="54"/>
      <c r="I228" s="54"/>
      <c r="J228" s="54"/>
      <c r="K228" s="54"/>
      <c r="L228" s="54"/>
      <c r="M228" s="54"/>
      <c r="N228" s="54"/>
      <c r="O228" s="54"/>
      <c r="P228" s="61"/>
      <c r="Q228" s="75"/>
      <c r="R228" s="66"/>
      <c r="T228" s="67">
        <f>$G228+$H228+$L228+IF(ISBLANK($E228),0,$F228*VLOOKUP($E228,'INFO_Matières recyclables'!$I$6:$M$14,2,0))</f>
        <v>0</v>
      </c>
      <c r="U228" s="67">
        <f>$I228+$J228+$K228+$M228+$N228+$O228+$P228+$Q228+$R228+IF(ISBLANK($E228),0,$F228*(1-VLOOKUP($E228,'INFO_Matières recyclables'!$I$6:$M$14,2,0)))</f>
        <v>0</v>
      </c>
      <c r="V228" s="67">
        <f>$G228+$H228+$K228+IF(ISBLANK($E228),0,$F228*VLOOKUP($E228,'INFO_Matières recyclables'!$I$6:$M$14,3,0))</f>
        <v>0</v>
      </c>
      <c r="W228" s="67">
        <f>$I228+$J228+$L228+$M228+$N228+$O228+$P228+$Q228+$R228+IF(ISBLANK($E228),0,$F228*(1-VLOOKUP($E228,'INFO_Matières recyclables'!$I$6:$M$14,3,0)))</f>
        <v>0</v>
      </c>
      <c r="X228" s="67">
        <f>$G228+$H228+$I228+IF(ISBLANK($E228),0,$F228*VLOOKUP($E228,'INFO_Matières recyclables'!$I$6:$M$14,4,0))</f>
        <v>0</v>
      </c>
      <c r="Y228" s="67">
        <f>$J228+$K228+$L228+$M228+$N228+$O228+$P228+$Q228+$R228+IF(ISBLANK($E228),0,$F228*(1-VLOOKUP($E228,'INFO_Matières recyclables'!$I$6:$M$14,4,0)))</f>
        <v>0</v>
      </c>
      <c r="Z228" s="67">
        <f>$G228+$H228+$I228+$J228+IF(ISBLANK($E228),0,$F228*VLOOKUP($E228,'INFO_Matières recyclables'!$I$6:$M$14,5,0))</f>
        <v>0</v>
      </c>
      <c r="AA228" s="67">
        <f>$K228+$L228+$M228+$N228+$O228+$P228+$Q228+$R228+IF(ISBLANK($E228),0,$F228*(1-VLOOKUP($E228,'INFO_Matières recyclables'!$I$6:$M$14,5,0)))</f>
        <v>0</v>
      </c>
    </row>
    <row r="229" spans="2:27" x14ac:dyDescent="0.35">
      <c r="B229" s="5"/>
      <c r="C229" s="5"/>
      <c r="D229" s="26"/>
      <c r="E229" s="56"/>
      <c r="F229" s="58"/>
      <c r="G229" s="54"/>
      <c r="H229" s="54"/>
      <c r="I229" s="54"/>
      <c r="J229" s="54"/>
      <c r="K229" s="54"/>
      <c r="L229" s="54"/>
      <c r="M229" s="54"/>
      <c r="N229" s="54"/>
      <c r="O229" s="54"/>
      <c r="P229" s="61"/>
      <c r="Q229" s="75"/>
      <c r="R229" s="66"/>
      <c r="T229" s="67">
        <f>$G229+$H229+$L229+IF(ISBLANK($E229),0,$F229*VLOOKUP($E229,'INFO_Matières recyclables'!$I$6:$M$14,2,0))</f>
        <v>0</v>
      </c>
      <c r="U229" s="67">
        <f>$I229+$J229+$K229+$M229+$N229+$O229+$P229+$Q229+$R229+IF(ISBLANK($E229),0,$F229*(1-VLOOKUP($E229,'INFO_Matières recyclables'!$I$6:$M$14,2,0)))</f>
        <v>0</v>
      </c>
      <c r="V229" s="67">
        <f>$G229+$H229+$K229+IF(ISBLANK($E229),0,$F229*VLOOKUP($E229,'INFO_Matières recyclables'!$I$6:$M$14,3,0))</f>
        <v>0</v>
      </c>
      <c r="W229" s="67">
        <f>$I229+$J229+$L229+$M229+$N229+$O229+$P229+$Q229+$R229+IF(ISBLANK($E229),0,$F229*(1-VLOOKUP($E229,'INFO_Matières recyclables'!$I$6:$M$14,3,0)))</f>
        <v>0</v>
      </c>
      <c r="X229" s="67">
        <f>$G229+$H229+$I229+IF(ISBLANK($E229),0,$F229*VLOOKUP($E229,'INFO_Matières recyclables'!$I$6:$M$14,4,0))</f>
        <v>0</v>
      </c>
      <c r="Y229" s="67">
        <f>$J229+$K229+$L229+$M229+$N229+$O229+$P229+$Q229+$R229+IF(ISBLANK($E229),0,$F229*(1-VLOOKUP($E229,'INFO_Matières recyclables'!$I$6:$M$14,4,0)))</f>
        <v>0</v>
      </c>
      <c r="Z229" s="67">
        <f>$G229+$H229+$I229+$J229+IF(ISBLANK($E229),0,$F229*VLOOKUP($E229,'INFO_Matières recyclables'!$I$6:$M$14,5,0))</f>
        <v>0</v>
      </c>
      <c r="AA229" s="67">
        <f>$K229+$L229+$M229+$N229+$O229+$P229+$Q229+$R229+IF(ISBLANK($E229),0,$F229*(1-VLOOKUP($E229,'INFO_Matières recyclables'!$I$6:$M$14,5,0)))</f>
        <v>0</v>
      </c>
    </row>
    <row r="230" spans="2:27" x14ac:dyDescent="0.35">
      <c r="B230" s="5"/>
      <c r="C230" s="5"/>
      <c r="D230" s="26"/>
      <c r="E230" s="56"/>
      <c r="F230" s="58"/>
      <c r="G230" s="54"/>
      <c r="H230" s="54"/>
      <c r="I230" s="54"/>
      <c r="J230" s="54"/>
      <c r="K230" s="54"/>
      <c r="L230" s="54"/>
      <c r="M230" s="54"/>
      <c r="N230" s="54"/>
      <c r="O230" s="54"/>
      <c r="P230" s="61"/>
      <c r="Q230" s="75"/>
      <c r="R230" s="66"/>
      <c r="T230" s="67">
        <f>$G230+$H230+$L230+IF(ISBLANK($E230),0,$F230*VLOOKUP($E230,'INFO_Matières recyclables'!$I$6:$M$14,2,0))</f>
        <v>0</v>
      </c>
      <c r="U230" s="67">
        <f>$I230+$J230+$K230+$M230+$N230+$O230+$P230+$Q230+$R230+IF(ISBLANK($E230),0,$F230*(1-VLOOKUP($E230,'INFO_Matières recyclables'!$I$6:$M$14,2,0)))</f>
        <v>0</v>
      </c>
      <c r="V230" s="67">
        <f>$G230+$H230+$K230+IF(ISBLANK($E230),0,$F230*VLOOKUP($E230,'INFO_Matières recyclables'!$I$6:$M$14,3,0))</f>
        <v>0</v>
      </c>
      <c r="W230" s="67">
        <f>$I230+$J230+$L230+$M230+$N230+$O230+$P230+$Q230+$R230+IF(ISBLANK($E230),0,$F230*(1-VLOOKUP($E230,'INFO_Matières recyclables'!$I$6:$M$14,3,0)))</f>
        <v>0</v>
      </c>
      <c r="X230" s="67">
        <f>$G230+$H230+$I230+IF(ISBLANK($E230),0,$F230*VLOOKUP($E230,'INFO_Matières recyclables'!$I$6:$M$14,4,0))</f>
        <v>0</v>
      </c>
      <c r="Y230" s="67">
        <f>$J230+$K230+$L230+$M230+$N230+$O230+$P230+$Q230+$R230+IF(ISBLANK($E230),0,$F230*(1-VLOOKUP($E230,'INFO_Matières recyclables'!$I$6:$M$14,4,0)))</f>
        <v>0</v>
      </c>
      <c r="Z230" s="67">
        <f>$G230+$H230+$I230+$J230+IF(ISBLANK($E230),0,$F230*VLOOKUP($E230,'INFO_Matières recyclables'!$I$6:$M$14,5,0))</f>
        <v>0</v>
      </c>
      <c r="AA230" s="67">
        <f>$K230+$L230+$M230+$N230+$O230+$P230+$Q230+$R230+IF(ISBLANK($E230),0,$F230*(1-VLOOKUP($E230,'INFO_Matières recyclables'!$I$6:$M$14,5,0)))</f>
        <v>0</v>
      </c>
    </row>
    <row r="231" spans="2:27" x14ac:dyDescent="0.35">
      <c r="B231" s="5"/>
      <c r="C231" s="5"/>
      <c r="D231" s="26"/>
      <c r="E231" s="56"/>
      <c r="F231" s="58"/>
      <c r="G231" s="54"/>
      <c r="H231" s="54"/>
      <c r="I231" s="54"/>
      <c r="J231" s="54"/>
      <c r="K231" s="54"/>
      <c r="L231" s="54"/>
      <c r="M231" s="54"/>
      <c r="N231" s="54"/>
      <c r="O231" s="54"/>
      <c r="P231" s="61"/>
      <c r="Q231" s="75"/>
      <c r="R231" s="66"/>
      <c r="T231" s="67">
        <f>$G231+$H231+$L231+IF(ISBLANK($E231),0,$F231*VLOOKUP($E231,'INFO_Matières recyclables'!$I$6:$M$14,2,0))</f>
        <v>0</v>
      </c>
      <c r="U231" s="67">
        <f>$I231+$J231+$K231+$M231+$N231+$O231+$P231+$Q231+$R231+IF(ISBLANK($E231),0,$F231*(1-VLOOKUP($E231,'INFO_Matières recyclables'!$I$6:$M$14,2,0)))</f>
        <v>0</v>
      </c>
      <c r="V231" s="67">
        <f>$G231+$H231+$K231+IF(ISBLANK($E231),0,$F231*VLOOKUP($E231,'INFO_Matières recyclables'!$I$6:$M$14,3,0))</f>
        <v>0</v>
      </c>
      <c r="W231" s="67">
        <f>$I231+$J231+$L231+$M231+$N231+$O231+$P231+$Q231+$R231+IF(ISBLANK($E231),0,$F231*(1-VLOOKUP($E231,'INFO_Matières recyclables'!$I$6:$M$14,3,0)))</f>
        <v>0</v>
      </c>
      <c r="X231" s="67">
        <f>$G231+$H231+$I231+IF(ISBLANK($E231),0,$F231*VLOOKUP($E231,'INFO_Matières recyclables'!$I$6:$M$14,4,0))</f>
        <v>0</v>
      </c>
      <c r="Y231" s="67">
        <f>$J231+$K231+$L231+$M231+$N231+$O231+$P231+$Q231+$R231+IF(ISBLANK($E231),0,$F231*(1-VLOOKUP($E231,'INFO_Matières recyclables'!$I$6:$M$14,4,0)))</f>
        <v>0</v>
      </c>
      <c r="Z231" s="67">
        <f>$G231+$H231+$I231+$J231+IF(ISBLANK($E231),0,$F231*VLOOKUP($E231,'INFO_Matières recyclables'!$I$6:$M$14,5,0))</f>
        <v>0</v>
      </c>
      <c r="AA231" s="67">
        <f>$K231+$L231+$M231+$N231+$O231+$P231+$Q231+$R231+IF(ISBLANK($E231),0,$F231*(1-VLOOKUP($E231,'INFO_Matières recyclables'!$I$6:$M$14,5,0)))</f>
        <v>0</v>
      </c>
    </row>
    <row r="232" spans="2:27" x14ac:dyDescent="0.35">
      <c r="B232" s="5"/>
      <c r="C232" s="5"/>
      <c r="D232" s="26"/>
      <c r="E232" s="56"/>
      <c r="F232" s="58"/>
      <c r="G232" s="54"/>
      <c r="H232" s="54"/>
      <c r="I232" s="54"/>
      <c r="J232" s="54"/>
      <c r="K232" s="54"/>
      <c r="L232" s="54"/>
      <c r="M232" s="54"/>
      <c r="N232" s="54"/>
      <c r="O232" s="54"/>
      <c r="P232" s="61"/>
      <c r="Q232" s="75"/>
      <c r="R232" s="66"/>
      <c r="T232" s="67">
        <f>$G232+$H232+$L232+IF(ISBLANK($E232),0,$F232*VLOOKUP($E232,'INFO_Matières recyclables'!$I$6:$M$14,2,0))</f>
        <v>0</v>
      </c>
      <c r="U232" s="67">
        <f>$I232+$J232+$K232+$M232+$N232+$O232+$P232+$Q232+$R232+IF(ISBLANK($E232),0,$F232*(1-VLOOKUP($E232,'INFO_Matières recyclables'!$I$6:$M$14,2,0)))</f>
        <v>0</v>
      </c>
      <c r="V232" s="67">
        <f>$G232+$H232+$K232+IF(ISBLANK($E232),0,$F232*VLOOKUP($E232,'INFO_Matières recyclables'!$I$6:$M$14,3,0))</f>
        <v>0</v>
      </c>
      <c r="W232" s="67">
        <f>$I232+$J232+$L232+$M232+$N232+$O232+$P232+$Q232+$R232+IF(ISBLANK($E232),0,$F232*(1-VLOOKUP($E232,'INFO_Matières recyclables'!$I$6:$M$14,3,0)))</f>
        <v>0</v>
      </c>
      <c r="X232" s="67">
        <f>$G232+$H232+$I232+IF(ISBLANK($E232),0,$F232*VLOOKUP($E232,'INFO_Matières recyclables'!$I$6:$M$14,4,0))</f>
        <v>0</v>
      </c>
      <c r="Y232" s="67">
        <f>$J232+$K232+$L232+$M232+$N232+$O232+$P232+$Q232+$R232+IF(ISBLANK($E232),0,$F232*(1-VLOOKUP($E232,'INFO_Matières recyclables'!$I$6:$M$14,4,0)))</f>
        <v>0</v>
      </c>
      <c r="Z232" s="67">
        <f>$G232+$H232+$I232+$J232+IF(ISBLANK($E232),0,$F232*VLOOKUP($E232,'INFO_Matières recyclables'!$I$6:$M$14,5,0))</f>
        <v>0</v>
      </c>
      <c r="AA232" s="67">
        <f>$K232+$L232+$M232+$N232+$O232+$P232+$Q232+$R232+IF(ISBLANK($E232),0,$F232*(1-VLOOKUP($E232,'INFO_Matières recyclables'!$I$6:$M$14,5,0)))</f>
        <v>0</v>
      </c>
    </row>
    <row r="233" spans="2:27" x14ac:dyDescent="0.35">
      <c r="B233" s="5"/>
      <c r="C233" s="5"/>
      <c r="D233" s="26"/>
      <c r="E233" s="56"/>
      <c r="F233" s="58"/>
      <c r="G233" s="54"/>
      <c r="H233" s="54"/>
      <c r="I233" s="54"/>
      <c r="J233" s="54"/>
      <c r="K233" s="54"/>
      <c r="L233" s="54"/>
      <c r="M233" s="54"/>
      <c r="N233" s="54"/>
      <c r="O233" s="54"/>
      <c r="P233" s="61"/>
      <c r="Q233" s="75"/>
      <c r="R233" s="66"/>
      <c r="T233" s="67">
        <f>$G233+$H233+$L233+IF(ISBLANK($E233),0,$F233*VLOOKUP($E233,'INFO_Matières recyclables'!$I$6:$M$14,2,0))</f>
        <v>0</v>
      </c>
      <c r="U233" s="67">
        <f>$I233+$J233+$K233+$M233+$N233+$O233+$P233+$Q233+$R233+IF(ISBLANK($E233),0,$F233*(1-VLOOKUP($E233,'INFO_Matières recyclables'!$I$6:$M$14,2,0)))</f>
        <v>0</v>
      </c>
      <c r="V233" s="67">
        <f>$G233+$H233+$K233+IF(ISBLANK($E233),0,$F233*VLOOKUP($E233,'INFO_Matières recyclables'!$I$6:$M$14,3,0))</f>
        <v>0</v>
      </c>
      <c r="W233" s="67">
        <f>$I233+$J233+$L233+$M233+$N233+$O233+$P233+$Q233+$R233+IF(ISBLANK($E233),0,$F233*(1-VLOOKUP($E233,'INFO_Matières recyclables'!$I$6:$M$14,3,0)))</f>
        <v>0</v>
      </c>
      <c r="X233" s="67">
        <f>$G233+$H233+$I233+IF(ISBLANK($E233),0,$F233*VLOOKUP($E233,'INFO_Matières recyclables'!$I$6:$M$14,4,0))</f>
        <v>0</v>
      </c>
      <c r="Y233" s="67">
        <f>$J233+$K233+$L233+$M233+$N233+$O233+$P233+$Q233+$R233+IF(ISBLANK($E233),0,$F233*(1-VLOOKUP($E233,'INFO_Matières recyclables'!$I$6:$M$14,4,0)))</f>
        <v>0</v>
      </c>
      <c r="Z233" s="67">
        <f>$G233+$H233+$I233+$J233+IF(ISBLANK($E233),0,$F233*VLOOKUP($E233,'INFO_Matières recyclables'!$I$6:$M$14,5,0))</f>
        <v>0</v>
      </c>
      <c r="AA233" s="67">
        <f>$K233+$L233+$M233+$N233+$O233+$P233+$Q233+$R233+IF(ISBLANK($E233),0,$F233*(1-VLOOKUP($E233,'INFO_Matières recyclables'!$I$6:$M$14,5,0)))</f>
        <v>0</v>
      </c>
    </row>
    <row r="234" spans="2:27" x14ac:dyDescent="0.35">
      <c r="B234" s="5"/>
      <c r="C234" s="5"/>
      <c r="D234" s="26"/>
      <c r="E234" s="56"/>
      <c r="F234" s="58"/>
      <c r="G234" s="54"/>
      <c r="H234" s="54"/>
      <c r="I234" s="54"/>
      <c r="J234" s="54"/>
      <c r="K234" s="54"/>
      <c r="L234" s="54"/>
      <c r="M234" s="54"/>
      <c r="N234" s="54"/>
      <c r="O234" s="54"/>
      <c r="P234" s="61"/>
      <c r="Q234" s="75"/>
      <c r="R234" s="66"/>
      <c r="T234" s="67">
        <f>$G234+$H234+$L234+IF(ISBLANK($E234),0,$F234*VLOOKUP($E234,'INFO_Matières recyclables'!$I$6:$M$14,2,0))</f>
        <v>0</v>
      </c>
      <c r="U234" s="67">
        <f>$I234+$J234+$K234+$M234+$N234+$O234+$P234+$Q234+$R234+IF(ISBLANK($E234),0,$F234*(1-VLOOKUP($E234,'INFO_Matières recyclables'!$I$6:$M$14,2,0)))</f>
        <v>0</v>
      </c>
      <c r="V234" s="67">
        <f>$G234+$H234+$K234+IF(ISBLANK($E234),0,$F234*VLOOKUP($E234,'INFO_Matières recyclables'!$I$6:$M$14,3,0))</f>
        <v>0</v>
      </c>
      <c r="W234" s="67">
        <f>$I234+$J234+$L234+$M234+$N234+$O234+$P234+$Q234+$R234+IF(ISBLANK($E234),0,$F234*(1-VLOOKUP($E234,'INFO_Matières recyclables'!$I$6:$M$14,3,0)))</f>
        <v>0</v>
      </c>
      <c r="X234" s="67">
        <f>$G234+$H234+$I234+IF(ISBLANK($E234),0,$F234*VLOOKUP($E234,'INFO_Matières recyclables'!$I$6:$M$14,4,0))</f>
        <v>0</v>
      </c>
      <c r="Y234" s="67">
        <f>$J234+$K234+$L234+$M234+$N234+$O234+$P234+$Q234+$R234+IF(ISBLANK($E234),0,$F234*(1-VLOOKUP($E234,'INFO_Matières recyclables'!$I$6:$M$14,4,0)))</f>
        <v>0</v>
      </c>
      <c r="Z234" s="67">
        <f>$G234+$H234+$I234+$J234+IF(ISBLANK($E234),0,$F234*VLOOKUP($E234,'INFO_Matières recyclables'!$I$6:$M$14,5,0))</f>
        <v>0</v>
      </c>
      <c r="AA234" s="67">
        <f>$K234+$L234+$M234+$N234+$O234+$P234+$Q234+$R234+IF(ISBLANK($E234),0,$F234*(1-VLOOKUP($E234,'INFO_Matières recyclables'!$I$6:$M$14,5,0)))</f>
        <v>0</v>
      </c>
    </row>
    <row r="235" spans="2:27" x14ac:dyDescent="0.35">
      <c r="B235" s="5"/>
      <c r="C235" s="5"/>
      <c r="D235" s="26"/>
      <c r="E235" s="56"/>
      <c r="F235" s="58"/>
      <c r="G235" s="54"/>
      <c r="H235" s="54"/>
      <c r="I235" s="54"/>
      <c r="J235" s="54"/>
      <c r="K235" s="54"/>
      <c r="L235" s="54"/>
      <c r="M235" s="54"/>
      <c r="N235" s="54"/>
      <c r="O235" s="54"/>
      <c r="P235" s="61"/>
      <c r="Q235" s="75"/>
      <c r="R235" s="66"/>
      <c r="T235" s="67">
        <f>$G235+$H235+$L235+IF(ISBLANK($E235),0,$F235*VLOOKUP($E235,'INFO_Matières recyclables'!$I$6:$M$14,2,0))</f>
        <v>0</v>
      </c>
      <c r="U235" s="67">
        <f>$I235+$J235+$K235+$M235+$N235+$O235+$P235+$Q235+$R235+IF(ISBLANK($E235),0,$F235*(1-VLOOKUP($E235,'INFO_Matières recyclables'!$I$6:$M$14,2,0)))</f>
        <v>0</v>
      </c>
      <c r="V235" s="67">
        <f>$G235+$H235+$K235+IF(ISBLANK($E235),0,$F235*VLOOKUP($E235,'INFO_Matières recyclables'!$I$6:$M$14,3,0))</f>
        <v>0</v>
      </c>
      <c r="W235" s="67">
        <f>$I235+$J235+$L235+$M235+$N235+$O235+$P235+$Q235+$R235+IF(ISBLANK($E235),0,$F235*(1-VLOOKUP($E235,'INFO_Matières recyclables'!$I$6:$M$14,3,0)))</f>
        <v>0</v>
      </c>
      <c r="X235" s="67">
        <f>$G235+$H235+$I235+IF(ISBLANK($E235),0,$F235*VLOOKUP($E235,'INFO_Matières recyclables'!$I$6:$M$14,4,0))</f>
        <v>0</v>
      </c>
      <c r="Y235" s="67">
        <f>$J235+$K235+$L235+$M235+$N235+$O235+$P235+$Q235+$R235+IF(ISBLANK($E235),0,$F235*(1-VLOOKUP($E235,'INFO_Matières recyclables'!$I$6:$M$14,4,0)))</f>
        <v>0</v>
      </c>
      <c r="Z235" s="67">
        <f>$G235+$H235+$I235+$J235+IF(ISBLANK($E235),0,$F235*VLOOKUP($E235,'INFO_Matières recyclables'!$I$6:$M$14,5,0))</f>
        <v>0</v>
      </c>
      <c r="AA235" s="67">
        <f>$K235+$L235+$M235+$N235+$O235+$P235+$Q235+$R235+IF(ISBLANK($E235),0,$F235*(1-VLOOKUP($E235,'INFO_Matières recyclables'!$I$6:$M$14,5,0)))</f>
        <v>0</v>
      </c>
    </row>
    <row r="236" spans="2:27" x14ac:dyDescent="0.35">
      <c r="B236" s="5"/>
      <c r="C236" s="5"/>
      <c r="D236" s="26"/>
      <c r="E236" s="56"/>
      <c r="F236" s="58"/>
      <c r="G236" s="54"/>
      <c r="H236" s="54"/>
      <c r="I236" s="54"/>
      <c r="J236" s="54"/>
      <c r="K236" s="54"/>
      <c r="L236" s="54"/>
      <c r="M236" s="54"/>
      <c r="N236" s="54"/>
      <c r="O236" s="54"/>
      <c r="P236" s="61"/>
      <c r="Q236" s="75"/>
      <c r="R236" s="66"/>
      <c r="T236" s="67">
        <f>$G236+$H236+$L236+IF(ISBLANK($E236),0,$F236*VLOOKUP($E236,'INFO_Matières recyclables'!$I$6:$M$14,2,0))</f>
        <v>0</v>
      </c>
      <c r="U236" s="67">
        <f>$I236+$J236+$K236+$M236+$N236+$O236+$P236+$Q236+$R236+IF(ISBLANK($E236),0,$F236*(1-VLOOKUP($E236,'INFO_Matières recyclables'!$I$6:$M$14,2,0)))</f>
        <v>0</v>
      </c>
      <c r="V236" s="67">
        <f>$G236+$H236+$K236+IF(ISBLANK($E236),0,$F236*VLOOKUP($E236,'INFO_Matières recyclables'!$I$6:$M$14,3,0))</f>
        <v>0</v>
      </c>
      <c r="W236" s="67">
        <f>$I236+$J236+$L236+$M236+$N236+$O236+$P236+$Q236+$R236+IF(ISBLANK($E236),0,$F236*(1-VLOOKUP($E236,'INFO_Matières recyclables'!$I$6:$M$14,3,0)))</f>
        <v>0</v>
      </c>
      <c r="X236" s="67">
        <f>$G236+$H236+$I236+IF(ISBLANK($E236),0,$F236*VLOOKUP($E236,'INFO_Matières recyclables'!$I$6:$M$14,4,0))</f>
        <v>0</v>
      </c>
      <c r="Y236" s="67">
        <f>$J236+$K236+$L236+$M236+$N236+$O236+$P236+$Q236+$R236+IF(ISBLANK($E236),0,$F236*(1-VLOOKUP($E236,'INFO_Matières recyclables'!$I$6:$M$14,4,0)))</f>
        <v>0</v>
      </c>
      <c r="Z236" s="67">
        <f>$G236+$H236+$I236+$J236+IF(ISBLANK($E236),0,$F236*VLOOKUP($E236,'INFO_Matières recyclables'!$I$6:$M$14,5,0))</f>
        <v>0</v>
      </c>
      <c r="AA236" s="67">
        <f>$K236+$L236+$M236+$N236+$O236+$P236+$Q236+$R236+IF(ISBLANK($E236),0,$F236*(1-VLOOKUP($E236,'INFO_Matières recyclables'!$I$6:$M$14,5,0)))</f>
        <v>0</v>
      </c>
    </row>
    <row r="237" spans="2:27" x14ac:dyDescent="0.35">
      <c r="B237" s="5"/>
      <c r="C237" s="5"/>
      <c r="D237" s="26"/>
      <c r="E237" s="56"/>
      <c r="F237" s="58"/>
      <c r="G237" s="54"/>
      <c r="H237" s="54"/>
      <c r="I237" s="54"/>
      <c r="J237" s="54"/>
      <c r="K237" s="54"/>
      <c r="L237" s="54"/>
      <c r="M237" s="54"/>
      <c r="N237" s="54"/>
      <c r="O237" s="54"/>
      <c r="P237" s="61"/>
      <c r="Q237" s="75"/>
      <c r="R237" s="66"/>
      <c r="T237" s="67">
        <f>$G237+$H237+$L237+IF(ISBLANK($E237),0,$F237*VLOOKUP($E237,'INFO_Matières recyclables'!$I$6:$M$14,2,0))</f>
        <v>0</v>
      </c>
      <c r="U237" s="67">
        <f>$I237+$J237+$K237+$M237+$N237+$O237+$P237+$Q237+$R237+IF(ISBLANK($E237),0,$F237*(1-VLOOKUP($E237,'INFO_Matières recyclables'!$I$6:$M$14,2,0)))</f>
        <v>0</v>
      </c>
      <c r="V237" s="67">
        <f>$G237+$H237+$K237+IF(ISBLANK($E237),0,$F237*VLOOKUP($E237,'INFO_Matières recyclables'!$I$6:$M$14,3,0))</f>
        <v>0</v>
      </c>
      <c r="W237" s="67">
        <f>$I237+$J237+$L237+$M237+$N237+$O237+$P237+$Q237+$R237+IF(ISBLANK($E237),0,$F237*(1-VLOOKUP($E237,'INFO_Matières recyclables'!$I$6:$M$14,3,0)))</f>
        <v>0</v>
      </c>
      <c r="X237" s="67">
        <f>$G237+$H237+$I237+IF(ISBLANK($E237),0,$F237*VLOOKUP($E237,'INFO_Matières recyclables'!$I$6:$M$14,4,0))</f>
        <v>0</v>
      </c>
      <c r="Y237" s="67">
        <f>$J237+$K237+$L237+$M237+$N237+$O237+$P237+$Q237+$R237+IF(ISBLANK($E237),0,$F237*(1-VLOOKUP($E237,'INFO_Matières recyclables'!$I$6:$M$14,4,0)))</f>
        <v>0</v>
      </c>
      <c r="Z237" s="67">
        <f>$G237+$H237+$I237+$J237+IF(ISBLANK($E237),0,$F237*VLOOKUP($E237,'INFO_Matières recyclables'!$I$6:$M$14,5,0))</f>
        <v>0</v>
      </c>
      <c r="AA237" s="67">
        <f>$K237+$L237+$M237+$N237+$O237+$P237+$Q237+$R237+IF(ISBLANK($E237),0,$F237*(1-VLOOKUP($E237,'INFO_Matières recyclables'!$I$6:$M$14,5,0)))</f>
        <v>0</v>
      </c>
    </row>
    <row r="238" spans="2:27" x14ac:dyDescent="0.35">
      <c r="B238" s="5"/>
      <c r="C238" s="5"/>
      <c r="D238" s="26"/>
      <c r="E238" s="56"/>
      <c r="F238" s="58"/>
      <c r="G238" s="54"/>
      <c r="H238" s="54"/>
      <c r="I238" s="54"/>
      <c r="J238" s="54"/>
      <c r="K238" s="54"/>
      <c r="L238" s="54"/>
      <c r="M238" s="54"/>
      <c r="N238" s="54"/>
      <c r="O238" s="54"/>
      <c r="P238" s="61"/>
      <c r="Q238" s="75"/>
      <c r="R238" s="66"/>
      <c r="T238" s="67">
        <f>$G238+$H238+$L238+IF(ISBLANK($E238),0,$F238*VLOOKUP($E238,'INFO_Matières recyclables'!$I$6:$M$14,2,0))</f>
        <v>0</v>
      </c>
      <c r="U238" s="67">
        <f>$I238+$J238+$K238+$M238+$N238+$O238+$P238+$Q238+$R238+IF(ISBLANK($E238),0,$F238*(1-VLOOKUP($E238,'INFO_Matières recyclables'!$I$6:$M$14,2,0)))</f>
        <v>0</v>
      </c>
      <c r="V238" s="67">
        <f>$G238+$H238+$K238+IF(ISBLANK($E238),0,$F238*VLOOKUP($E238,'INFO_Matières recyclables'!$I$6:$M$14,3,0))</f>
        <v>0</v>
      </c>
      <c r="W238" s="67">
        <f>$I238+$J238+$L238+$M238+$N238+$O238+$P238+$Q238+$R238+IF(ISBLANK($E238),0,$F238*(1-VLOOKUP($E238,'INFO_Matières recyclables'!$I$6:$M$14,3,0)))</f>
        <v>0</v>
      </c>
      <c r="X238" s="67">
        <f>$G238+$H238+$I238+IF(ISBLANK($E238),0,$F238*VLOOKUP($E238,'INFO_Matières recyclables'!$I$6:$M$14,4,0))</f>
        <v>0</v>
      </c>
      <c r="Y238" s="67">
        <f>$J238+$K238+$L238+$M238+$N238+$O238+$P238+$Q238+$R238+IF(ISBLANK($E238),0,$F238*(1-VLOOKUP($E238,'INFO_Matières recyclables'!$I$6:$M$14,4,0)))</f>
        <v>0</v>
      </c>
      <c r="Z238" s="67">
        <f>$G238+$H238+$I238+$J238+IF(ISBLANK($E238),0,$F238*VLOOKUP($E238,'INFO_Matières recyclables'!$I$6:$M$14,5,0))</f>
        <v>0</v>
      </c>
      <c r="AA238" s="67">
        <f>$K238+$L238+$M238+$N238+$O238+$P238+$Q238+$R238+IF(ISBLANK($E238),0,$F238*(1-VLOOKUP($E238,'INFO_Matières recyclables'!$I$6:$M$14,5,0)))</f>
        <v>0</v>
      </c>
    </row>
    <row r="239" spans="2:27" x14ac:dyDescent="0.35">
      <c r="B239" s="5"/>
      <c r="C239" s="5"/>
      <c r="D239" s="26"/>
      <c r="E239" s="56"/>
      <c r="F239" s="58"/>
      <c r="G239" s="54"/>
      <c r="H239" s="54"/>
      <c r="I239" s="54"/>
      <c r="J239" s="54"/>
      <c r="K239" s="54"/>
      <c r="L239" s="54"/>
      <c r="M239" s="54"/>
      <c r="N239" s="54"/>
      <c r="O239" s="54"/>
      <c r="P239" s="61"/>
      <c r="Q239" s="75"/>
      <c r="R239" s="66"/>
      <c r="T239" s="67">
        <f>$G239+$H239+$L239+IF(ISBLANK($E239),0,$F239*VLOOKUP($E239,'INFO_Matières recyclables'!$I$6:$M$14,2,0))</f>
        <v>0</v>
      </c>
      <c r="U239" s="67">
        <f>$I239+$J239+$K239+$M239+$N239+$O239+$P239+$Q239+$R239+IF(ISBLANK($E239),0,$F239*(1-VLOOKUP($E239,'INFO_Matières recyclables'!$I$6:$M$14,2,0)))</f>
        <v>0</v>
      </c>
      <c r="V239" s="67">
        <f>$G239+$H239+$K239+IF(ISBLANK($E239),0,$F239*VLOOKUP($E239,'INFO_Matières recyclables'!$I$6:$M$14,3,0))</f>
        <v>0</v>
      </c>
      <c r="W239" s="67">
        <f>$I239+$J239+$L239+$M239+$N239+$O239+$P239+$Q239+$R239+IF(ISBLANK($E239),0,$F239*(1-VLOOKUP($E239,'INFO_Matières recyclables'!$I$6:$M$14,3,0)))</f>
        <v>0</v>
      </c>
      <c r="X239" s="67">
        <f>$G239+$H239+$I239+IF(ISBLANK($E239),0,$F239*VLOOKUP($E239,'INFO_Matières recyclables'!$I$6:$M$14,4,0))</f>
        <v>0</v>
      </c>
      <c r="Y239" s="67">
        <f>$J239+$K239+$L239+$M239+$N239+$O239+$P239+$Q239+$R239+IF(ISBLANK($E239),0,$F239*(1-VLOOKUP($E239,'INFO_Matières recyclables'!$I$6:$M$14,4,0)))</f>
        <v>0</v>
      </c>
      <c r="Z239" s="67">
        <f>$G239+$H239+$I239+$J239+IF(ISBLANK($E239),0,$F239*VLOOKUP($E239,'INFO_Matières recyclables'!$I$6:$M$14,5,0))</f>
        <v>0</v>
      </c>
      <c r="AA239" s="67">
        <f>$K239+$L239+$M239+$N239+$O239+$P239+$Q239+$R239+IF(ISBLANK($E239),0,$F239*(1-VLOOKUP($E239,'INFO_Matières recyclables'!$I$6:$M$14,5,0)))</f>
        <v>0</v>
      </c>
    </row>
    <row r="240" spans="2:27" x14ac:dyDescent="0.35">
      <c r="B240" s="5"/>
      <c r="C240" s="5"/>
      <c r="D240" s="26"/>
      <c r="E240" s="56"/>
      <c r="F240" s="58"/>
      <c r="G240" s="54"/>
      <c r="H240" s="54"/>
      <c r="I240" s="54"/>
      <c r="J240" s="54"/>
      <c r="K240" s="54"/>
      <c r="L240" s="54"/>
      <c r="M240" s="54"/>
      <c r="N240" s="54"/>
      <c r="O240" s="54"/>
      <c r="P240" s="61"/>
      <c r="Q240" s="75"/>
      <c r="R240" s="66"/>
      <c r="T240" s="67">
        <f>$G240+$H240+$L240+IF(ISBLANK($E240),0,$F240*VLOOKUP($E240,'INFO_Matières recyclables'!$I$6:$M$14,2,0))</f>
        <v>0</v>
      </c>
      <c r="U240" s="67">
        <f>$I240+$J240+$K240+$M240+$N240+$O240+$P240+$Q240+$R240+IF(ISBLANK($E240),0,$F240*(1-VLOOKUP($E240,'INFO_Matières recyclables'!$I$6:$M$14,2,0)))</f>
        <v>0</v>
      </c>
      <c r="V240" s="67">
        <f>$G240+$H240+$K240+IF(ISBLANK($E240),0,$F240*VLOOKUP($E240,'INFO_Matières recyclables'!$I$6:$M$14,3,0))</f>
        <v>0</v>
      </c>
      <c r="W240" s="67">
        <f>$I240+$J240+$L240+$M240+$N240+$O240+$P240+$Q240+$R240+IF(ISBLANK($E240),0,$F240*(1-VLOOKUP($E240,'INFO_Matières recyclables'!$I$6:$M$14,3,0)))</f>
        <v>0</v>
      </c>
      <c r="X240" s="67">
        <f>$G240+$H240+$I240+IF(ISBLANK($E240),0,$F240*VLOOKUP($E240,'INFO_Matières recyclables'!$I$6:$M$14,4,0))</f>
        <v>0</v>
      </c>
      <c r="Y240" s="67">
        <f>$J240+$K240+$L240+$M240+$N240+$O240+$P240+$Q240+$R240+IF(ISBLANK($E240),0,$F240*(1-VLOOKUP($E240,'INFO_Matières recyclables'!$I$6:$M$14,4,0)))</f>
        <v>0</v>
      </c>
      <c r="Z240" s="67">
        <f>$G240+$H240+$I240+$J240+IF(ISBLANK($E240),0,$F240*VLOOKUP($E240,'INFO_Matières recyclables'!$I$6:$M$14,5,0))</f>
        <v>0</v>
      </c>
      <c r="AA240" s="67">
        <f>$K240+$L240+$M240+$N240+$O240+$P240+$Q240+$R240+IF(ISBLANK($E240),0,$F240*(1-VLOOKUP($E240,'INFO_Matières recyclables'!$I$6:$M$14,5,0)))</f>
        <v>0</v>
      </c>
    </row>
    <row r="241" spans="2:27" x14ac:dyDescent="0.35">
      <c r="B241" s="5"/>
      <c r="C241" s="5"/>
      <c r="D241" s="26"/>
      <c r="E241" s="56"/>
      <c r="F241" s="58"/>
      <c r="G241" s="54"/>
      <c r="H241" s="54"/>
      <c r="I241" s="54"/>
      <c r="J241" s="54"/>
      <c r="K241" s="54"/>
      <c r="L241" s="54"/>
      <c r="M241" s="54"/>
      <c r="N241" s="54"/>
      <c r="O241" s="54"/>
      <c r="P241" s="61"/>
      <c r="Q241" s="75"/>
      <c r="R241" s="66"/>
      <c r="T241" s="67">
        <f>$G241+$H241+$L241+IF(ISBLANK($E241),0,$F241*VLOOKUP($E241,'INFO_Matières recyclables'!$I$6:$M$14,2,0))</f>
        <v>0</v>
      </c>
      <c r="U241" s="67">
        <f>$I241+$J241+$K241+$M241+$N241+$O241+$P241+$Q241+$R241+IF(ISBLANK($E241),0,$F241*(1-VLOOKUP($E241,'INFO_Matières recyclables'!$I$6:$M$14,2,0)))</f>
        <v>0</v>
      </c>
      <c r="V241" s="67">
        <f>$G241+$H241+$K241+IF(ISBLANK($E241),0,$F241*VLOOKUP($E241,'INFO_Matières recyclables'!$I$6:$M$14,3,0))</f>
        <v>0</v>
      </c>
      <c r="W241" s="67">
        <f>$I241+$J241+$L241+$M241+$N241+$O241+$P241+$Q241+$R241+IF(ISBLANK($E241),0,$F241*(1-VLOOKUP($E241,'INFO_Matières recyclables'!$I$6:$M$14,3,0)))</f>
        <v>0</v>
      </c>
      <c r="X241" s="67">
        <f>$G241+$H241+$I241+IF(ISBLANK($E241),0,$F241*VLOOKUP($E241,'INFO_Matières recyclables'!$I$6:$M$14,4,0))</f>
        <v>0</v>
      </c>
      <c r="Y241" s="67">
        <f>$J241+$K241+$L241+$M241+$N241+$O241+$P241+$Q241+$R241+IF(ISBLANK($E241),0,$F241*(1-VLOOKUP($E241,'INFO_Matières recyclables'!$I$6:$M$14,4,0)))</f>
        <v>0</v>
      </c>
      <c r="Z241" s="67">
        <f>$G241+$H241+$I241+$J241+IF(ISBLANK($E241),0,$F241*VLOOKUP($E241,'INFO_Matières recyclables'!$I$6:$M$14,5,0))</f>
        <v>0</v>
      </c>
      <c r="AA241" s="67">
        <f>$K241+$L241+$M241+$N241+$O241+$P241+$Q241+$R241+IF(ISBLANK($E241),0,$F241*(1-VLOOKUP($E241,'INFO_Matières recyclables'!$I$6:$M$14,5,0)))</f>
        <v>0</v>
      </c>
    </row>
    <row r="242" spans="2:27" x14ac:dyDescent="0.35">
      <c r="B242" s="5"/>
      <c r="C242" s="5"/>
      <c r="D242" s="26"/>
      <c r="E242" s="56"/>
      <c r="F242" s="58"/>
      <c r="G242" s="54"/>
      <c r="H242" s="54"/>
      <c r="I242" s="54"/>
      <c r="J242" s="54"/>
      <c r="K242" s="54"/>
      <c r="L242" s="54"/>
      <c r="M242" s="54"/>
      <c r="N242" s="54"/>
      <c r="O242" s="54"/>
      <c r="P242" s="61"/>
      <c r="Q242" s="75"/>
      <c r="R242" s="66"/>
      <c r="T242" s="67">
        <f>$G242+$H242+$L242+IF(ISBLANK($E242),0,$F242*VLOOKUP($E242,'INFO_Matières recyclables'!$I$6:$M$14,2,0))</f>
        <v>0</v>
      </c>
      <c r="U242" s="67">
        <f>$I242+$J242+$K242+$M242+$N242+$O242+$P242+$Q242+$R242+IF(ISBLANK($E242),0,$F242*(1-VLOOKUP($E242,'INFO_Matières recyclables'!$I$6:$M$14,2,0)))</f>
        <v>0</v>
      </c>
      <c r="V242" s="67">
        <f>$G242+$H242+$K242+IF(ISBLANK($E242),0,$F242*VLOOKUP($E242,'INFO_Matières recyclables'!$I$6:$M$14,3,0))</f>
        <v>0</v>
      </c>
      <c r="W242" s="67">
        <f>$I242+$J242+$L242+$M242+$N242+$O242+$P242+$Q242+$R242+IF(ISBLANK($E242),0,$F242*(1-VLOOKUP($E242,'INFO_Matières recyclables'!$I$6:$M$14,3,0)))</f>
        <v>0</v>
      </c>
      <c r="X242" s="67">
        <f>$G242+$H242+$I242+IF(ISBLANK($E242),0,$F242*VLOOKUP($E242,'INFO_Matières recyclables'!$I$6:$M$14,4,0))</f>
        <v>0</v>
      </c>
      <c r="Y242" s="67">
        <f>$J242+$K242+$L242+$M242+$N242+$O242+$P242+$Q242+$R242+IF(ISBLANK($E242),0,$F242*(1-VLOOKUP($E242,'INFO_Matières recyclables'!$I$6:$M$14,4,0)))</f>
        <v>0</v>
      </c>
      <c r="Z242" s="67">
        <f>$G242+$H242+$I242+$J242+IF(ISBLANK($E242),0,$F242*VLOOKUP($E242,'INFO_Matières recyclables'!$I$6:$M$14,5,0))</f>
        <v>0</v>
      </c>
      <c r="AA242" s="67">
        <f>$K242+$L242+$M242+$N242+$O242+$P242+$Q242+$R242+IF(ISBLANK($E242),0,$F242*(1-VLOOKUP($E242,'INFO_Matières recyclables'!$I$6:$M$14,5,0)))</f>
        <v>0</v>
      </c>
    </row>
    <row r="243" spans="2:27" x14ac:dyDescent="0.35">
      <c r="B243" s="5"/>
      <c r="C243" s="5"/>
      <c r="D243" s="26"/>
      <c r="E243" s="56"/>
      <c r="F243" s="58"/>
      <c r="G243" s="54"/>
      <c r="H243" s="54"/>
      <c r="I243" s="54"/>
      <c r="J243" s="54"/>
      <c r="K243" s="54"/>
      <c r="L243" s="54"/>
      <c r="M243" s="54"/>
      <c r="N243" s="54"/>
      <c r="O243" s="54"/>
      <c r="P243" s="61"/>
      <c r="Q243" s="75"/>
      <c r="R243" s="66"/>
      <c r="T243" s="67">
        <f>$G243+$H243+$L243+IF(ISBLANK($E243),0,$F243*VLOOKUP($E243,'INFO_Matières recyclables'!$I$6:$M$14,2,0))</f>
        <v>0</v>
      </c>
      <c r="U243" s="67">
        <f>$I243+$J243+$K243+$M243+$N243+$O243+$P243+$Q243+$R243+IF(ISBLANK($E243),0,$F243*(1-VLOOKUP($E243,'INFO_Matières recyclables'!$I$6:$M$14,2,0)))</f>
        <v>0</v>
      </c>
      <c r="V243" s="67">
        <f>$G243+$H243+$K243+IF(ISBLANK($E243),0,$F243*VLOOKUP($E243,'INFO_Matières recyclables'!$I$6:$M$14,3,0))</f>
        <v>0</v>
      </c>
      <c r="W243" s="67">
        <f>$I243+$J243+$L243+$M243+$N243+$O243+$P243+$Q243+$R243+IF(ISBLANK($E243),0,$F243*(1-VLOOKUP($E243,'INFO_Matières recyclables'!$I$6:$M$14,3,0)))</f>
        <v>0</v>
      </c>
      <c r="X243" s="67">
        <f>$G243+$H243+$I243+IF(ISBLANK($E243),0,$F243*VLOOKUP($E243,'INFO_Matières recyclables'!$I$6:$M$14,4,0))</f>
        <v>0</v>
      </c>
      <c r="Y243" s="67">
        <f>$J243+$K243+$L243+$M243+$N243+$O243+$P243+$Q243+$R243+IF(ISBLANK($E243),0,$F243*(1-VLOOKUP($E243,'INFO_Matières recyclables'!$I$6:$M$14,4,0)))</f>
        <v>0</v>
      </c>
      <c r="Z243" s="67">
        <f>$G243+$H243+$I243+$J243+IF(ISBLANK($E243),0,$F243*VLOOKUP($E243,'INFO_Matières recyclables'!$I$6:$M$14,5,0))</f>
        <v>0</v>
      </c>
      <c r="AA243" s="67">
        <f>$K243+$L243+$M243+$N243+$O243+$P243+$Q243+$R243+IF(ISBLANK($E243),0,$F243*(1-VLOOKUP($E243,'INFO_Matières recyclables'!$I$6:$M$14,5,0)))</f>
        <v>0</v>
      </c>
    </row>
    <row r="244" spans="2:27" x14ac:dyDescent="0.35">
      <c r="B244" s="5"/>
      <c r="C244" s="5"/>
      <c r="D244" s="26"/>
      <c r="E244" s="56"/>
      <c r="F244" s="58"/>
      <c r="G244" s="54"/>
      <c r="H244" s="54"/>
      <c r="I244" s="54"/>
      <c r="J244" s="54"/>
      <c r="K244" s="54"/>
      <c r="L244" s="54"/>
      <c r="M244" s="54"/>
      <c r="N244" s="54"/>
      <c r="O244" s="54"/>
      <c r="P244" s="61"/>
      <c r="Q244" s="75"/>
      <c r="R244" s="66"/>
      <c r="T244" s="67">
        <f>$G244+$H244+$L244+IF(ISBLANK($E244),0,$F244*VLOOKUP($E244,'INFO_Matières recyclables'!$I$6:$M$14,2,0))</f>
        <v>0</v>
      </c>
      <c r="U244" s="67">
        <f>$I244+$J244+$K244+$M244+$N244+$O244+$P244+$Q244+$R244+IF(ISBLANK($E244),0,$F244*(1-VLOOKUP($E244,'INFO_Matières recyclables'!$I$6:$M$14,2,0)))</f>
        <v>0</v>
      </c>
      <c r="V244" s="67">
        <f>$G244+$H244+$K244+IF(ISBLANK($E244),0,$F244*VLOOKUP($E244,'INFO_Matières recyclables'!$I$6:$M$14,3,0))</f>
        <v>0</v>
      </c>
      <c r="W244" s="67">
        <f>$I244+$J244+$L244+$M244+$N244+$O244+$P244+$Q244+$R244+IF(ISBLANK($E244),0,$F244*(1-VLOOKUP($E244,'INFO_Matières recyclables'!$I$6:$M$14,3,0)))</f>
        <v>0</v>
      </c>
      <c r="X244" s="67">
        <f>$G244+$H244+$I244+IF(ISBLANK($E244),0,$F244*VLOOKUP($E244,'INFO_Matières recyclables'!$I$6:$M$14,4,0))</f>
        <v>0</v>
      </c>
      <c r="Y244" s="67">
        <f>$J244+$K244+$L244+$M244+$N244+$O244+$P244+$Q244+$R244+IF(ISBLANK($E244),0,$F244*(1-VLOOKUP($E244,'INFO_Matières recyclables'!$I$6:$M$14,4,0)))</f>
        <v>0</v>
      </c>
      <c r="Z244" s="67">
        <f>$G244+$H244+$I244+$J244+IF(ISBLANK($E244),0,$F244*VLOOKUP($E244,'INFO_Matières recyclables'!$I$6:$M$14,5,0))</f>
        <v>0</v>
      </c>
      <c r="AA244" s="67">
        <f>$K244+$L244+$M244+$N244+$O244+$P244+$Q244+$R244+IF(ISBLANK($E244),0,$F244*(1-VLOOKUP($E244,'INFO_Matières recyclables'!$I$6:$M$14,5,0)))</f>
        <v>0</v>
      </c>
    </row>
    <row r="245" spans="2:27" x14ac:dyDescent="0.35">
      <c r="B245" s="5"/>
      <c r="C245" s="5"/>
      <c r="D245" s="26"/>
      <c r="E245" s="56"/>
      <c r="F245" s="58"/>
      <c r="G245" s="54"/>
      <c r="H245" s="54"/>
      <c r="I245" s="54"/>
      <c r="J245" s="54"/>
      <c r="K245" s="54"/>
      <c r="L245" s="54"/>
      <c r="M245" s="54"/>
      <c r="N245" s="54"/>
      <c r="O245" s="54"/>
      <c r="P245" s="61"/>
      <c r="Q245" s="75"/>
      <c r="R245" s="66"/>
      <c r="T245" s="67">
        <f>$G245+$H245+$L245+IF(ISBLANK($E245),0,$F245*VLOOKUP($E245,'INFO_Matières recyclables'!$I$6:$M$14,2,0))</f>
        <v>0</v>
      </c>
      <c r="U245" s="67">
        <f>$I245+$J245+$K245+$M245+$N245+$O245+$P245+$Q245+$R245+IF(ISBLANK($E245),0,$F245*(1-VLOOKUP($E245,'INFO_Matières recyclables'!$I$6:$M$14,2,0)))</f>
        <v>0</v>
      </c>
      <c r="V245" s="67">
        <f>$G245+$H245+$K245+IF(ISBLANK($E245),0,$F245*VLOOKUP($E245,'INFO_Matières recyclables'!$I$6:$M$14,3,0))</f>
        <v>0</v>
      </c>
      <c r="W245" s="67">
        <f>$I245+$J245+$L245+$M245+$N245+$O245+$P245+$Q245+$R245+IF(ISBLANK($E245),0,$F245*(1-VLOOKUP($E245,'INFO_Matières recyclables'!$I$6:$M$14,3,0)))</f>
        <v>0</v>
      </c>
      <c r="X245" s="67">
        <f>$G245+$H245+$I245+IF(ISBLANK($E245),0,$F245*VLOOKUP($E245,'INFO_Matières recyclables'!$I$6:$M$14,4,0))</f>
        <v>0</v>
      </c>
      <c r="Y245" s="67">
        <f>$J245+$K245+$L245+$M245+$N245+$O245+$P245+$Q245+$R245+IF(ISBLANK($E245),0,$F245*(1-VLOOKUP($E245,'INFO_Matières recyclables'!$I$6:$M$14,4,0)))</f>
        <v>0</v>
      </c>
      <c r="Z245" s="67">
        <f>$G245+$H245+$I245+$J245+IF(ISBLANK($E245),0,$F245*VLOOKUP($E245,'INFO_Matières recyclables'!$I$6:$M$14,5,0))</f>
        <v>0</v>
      </c>
      <c r="AA245" s="67">
        <f>$K245+$L245+$M245+$N245+$O245+$P245+$Q245+$R245+IF(ISBLANK($E245),0,$F245*(1-VLOOKUP($E245,'INFO_Matières recyclables'!$I$6:$M$14,5,0)))</f>
        <v>0</v>
      </c>
    </row>
    <row r="246" spans="2:27" x14ac:dyDescent="0.35">
      <c r="B246" s="5"/>
      <c r="C246" s="5"/>
      <c r="D246" s="26"/>
      <c r="E246" s="56"/>
      <c r="F246" s="58"/>
      <c r="G246" s="54"/>
      <c r="H246" s="54"/>
      <c r="I246" s="54"/>
      <c r="J246" s="54"/>
      <c r="K246" s="54"/>
      <c r="L246" s="54"/>
      <c r="M246" s="54"/>
      <c r="N246" s="54"/>
      <c r="O246" s="54"/>
      <c r="P246" s="61"/>
      <c r="Q246" s="75"/>
      <c r="R246" s="66"/>
      <c r="T246" s="67">
        <f>$G246+$H246+$L246+IF(ISBLANK($E246),0,$F246*VLOOKUP($E246,'INFO_Matières recyclables'!$I$6:$M$14,2,0))</f>
        <v>0</v>
      </c>
      <c r="U246" s="67">
        <f>$I246+$J246+$K246+$M246+$N246+$O246+$P246+$Q246+$R246+IF(ISBLANK($E246),0,$F246*(1-VLOOKUP($E246,'INFO_Matières recyclables'!$I$6:$M$14,2,0)))</f>
        <v>0</v>
      </c>
      <c r="V246" s="67">
        <f>$G246+$H246+$K246+IF(ISBLANK($E246),0,$F246*VLOOKUP($E246,'INFO_Matières recyclables'!$I$6:$M$14,3,0))</f>
        <v>0</v>
      </c>
      <c r="W246" s="67">
        <f>$I246+$J246+$L246+$M246+$N246+$O246+$P246+$Q246+$R246+IF(ISBLANK($E246),0,$F246*(1-VLOOKUP($E246,'INFO_Matières recyclables'!$I$6:$M$14,3,0)))</f>
        <v>0</v>
      </c>
      <c r="X246" s="67">
        <f>$G246+$H246+$I246+IF(ISBLANK($E246),0,$F246*VLOOKUP($E246,'INFO_Matières recyclables'!$I$6:$M$14,4,0))</f>
        <v>0</v>
      </c>
      <c r="Y246" s="67">
        <f>$J246+$K246+$L246+$M246+$N246+$O246+$P246+$Q246+$R246+IF(ISBLANK($E246),0,$F246*(1-VLOOKUP($E246,'INFO_Matières recyclables'!$I$6:$M$14,4,0)))</f>
        <v>0</v>
      </c>
      <c r="Z246" s="67">
        <f>$G246+$H246+$I246+$J246+IF(ISBLANK($E246),0,$F246*VLOOKUP($E246,'INFO_Matières recyclables'!$I$6:$M$14,5,0))</f>
        <v>0</v>
      </c>
      <c r="AA246" s="67">
        <f>$K246+$L246+$M246+$N246+$O246+$P246+$Q246+$R246+IF(ISBLANK($E246),0,$F246*(1-VLOOKUP($E246,'INFO_Matières recyclables'!$I$6:$M$14,5,0)))</f>
        <v>0</v>
      </c>
    </row>
    <row r="247" spans="2:27" x14ac:dyDescent="0.35">
      <c r="B247" s="5"/>
      <c r="C247" s="5"/>
      <c r="D247" s="26"/>
      <c r="E247" s="56"/>
      <c r="F247" s="58"/>
      <c r="G247" s="54"/>
      <c r="H247" s="54"/>
      <c r="I247" s="54"/>
      <c r="J247" s="54"/>
      <c r="K247" s="54"/>
      <c r="L247" s="54"/>
      <c r="M247" s="54"/>
      <c r="N247" s="54"/>
      <c r="O247" s="54"/>
      <c r="P247" s="61"/>
      <c r="Q247" s="75"/>
      <c r="R247" s="66"/>
      <c r="T247" s="67">
        <f>$G247+$H247+$L247+IF(ISBLANK($E247),0,$F247*VLOOKUP($E247,'INFO_Matières recyclables'!$I$6:$M$14,2,0))</f>
        <v>0</v>
      </c>
      <c r="U247" s="67">
        <f>$I247+$J247+$K247+$M247+$N247+$O247+$P247+$Q247+$R247+IF(ISBLANK($E247),0,$F247*(1-VLOOKUP($E247,'INFO_Matières recyclables'!$I$6:$M$14,2,0)))</f>
        <v>0</v>
      </c>
      <c r="V247" s="67">
        <f>$G247+$H247+$K247+IF(ISBLANK($E247),0,$F247*VLOOKUP($E247,'INFO_Matières recyclables'!$I$6:$M$14,3,0))</f>
        <v>0</v>
      </c>
      <c r="W247" s="67">
        <f>$I247+$J247+$L247+$M247+$N247+$O247+$P247+$Q247+$R247+IF(ISBLANK($E247),0,$F247*(1-VLOOKUP($E247,'INFO_Matières recyclables'!$I$6:$M$14,3,0)))</f>
        <v>0</v>
      </c>
      <c r="X247" s="67">
        <f>$G247+$H247+$I247+IF(ISBLANK($E247),0,$F247*VLOOKUP($E247,'INFO_Matières recyclables'!$I$6:$M$14,4,0))</f>
        <v>0</v>
      </c>
      <c r="Y247" s="67">
        <f>$J247+$K247+$L247+$M247+$N247+$O247+$P247+$Q247+$R247+IF(ISBLANK($E247),0,$F247*(1-VLOOKUP($E247,'INFO_Matières recyclables'!$I$6:$M$14,4,0)))</f>
        <v>0</v>
      </c>
      <c r="Z247" s="67">
        <f>$G247+$H247+$I247+$J247+IF(ISBLANK($E247),0,$F247*VLOOKUP($E247,'INFO_Matières recyclables'!$I$6:$M$14,5,0))</f>
        <v>0</v>
      </c>
      <c r="AA247" s="67">
        <f>$K247+$L247+$M247+$N247+$O247+$P247+$Q247+$R247+IF(ISBLANK($E247),0,$F247*(1-VLOOKUP($E247,'INFO_Matières recyclables'!$I$6:$M$14,5,0)))</f>
        <v>0</v>
      </c>
    </row>
    <row r="248" spans="2:27" x14ac:dyDescent="0.35">
      <c r="B248" s="5"/>
      <c r="C248" s="5"/>
      <c r="D248" s="26"/>
      <c r="E248" s="56"/>
      <c r="F248" s="58"/>
      <c r="G248" s="54"/>
      <c r="H248" s="54"/>
      <c r="I248" s="54"/>
      <c r="J248" s="54"/>
      <c r="K248" s="54"/>
      <c r="L248" s="54"/>
      <c r="M248" s="54"/>
      <c r="N248" s="54"/>
      <c r="O248" s="54"/>
      <c r="P248" s="61"/>
      <c r="Q248" s="75"/>
      <c r="R248" s="66"/>
      <c r="T248" s="67">
        <f>$G248+$H248+$L248+IF(ISBLANK($E248),0,$F248*VLOOKUP($E248,'INFO_Matières recyclables'!$I$6:$M$14,2,0))</f>
        <v>0</v>
      </c>
      <c r="U248" s="67">
        <f>$I248+$J248+$K248+$M248+$N248+$O248+$P248+$Q248+$R248+IF(ISBLANK($E248),0,$F248*(1-VLOOKUP($E248,'INFO_Matières recyclables'!$I$6:$M$14,2,0)))</f>
        <v>0</v>
      </c>
      <c r="V248" s="67">
        <f>$G248+$H248+$K248+IF(ISBLANK($E248),0,$F248*VLOOKUP($E248,'INFO_Matières recyclables'!$I$6:$M$14,3,0))</f>
        <v>0</v>
      </c>
      <c r="W248" s="67">
        <f>$I248+$J248+$L248+$M248+$N248+$O248+$P248+$Q248+$R248+IF(ISBLANK($E248),0,$F248*(1-VLOOKUP($E248,'INFO_Matières recyclables'!$I$6:$M$14,3,0)))</f>
        <v>0</v>
      </c>
      <c r="X248" s="67">
        <f>$G248+$H248+$I248+IF(ISBLANK($E248),0,$F248*VLOOKUP($E248,'INFO_Matières recyclables'!$I$6:$M$14,4,0))</f>
        <v>0</v>
      </c>
      <c r="Y248" s="67">
        <f>$J248+$K248+$L248+$M248+$N248+$O248+$P248+$Q248+$R248+IF(ISBLANK($E248),0,$F248*(1-VLOOKUP($E248,'INFO_Matières recyclables'!$I$6:$M$14,4,0)))</f>
        <v>0</v>
      </c>
      <c r="Z248" s="67">
        <f>$G248+$H248+$I248+$J248+IF(ISBLANK($E248),0,$F248*VLOOKUP($E248,'INFO_Matières recyclables'!$I$6:$M$14,5,0))</f>
        <v>0</v>
      </c>
      <c r="AA248" s="67">
        <f>$K248+$L248+$M248+$N248+$O248+$P248+$Q248+$R248+IF(ISBLANK($E248),0,$F248*(1-VLOOKUP($E248,'INFO_Matières recyclables'!$I$6:$M$14,5,0)))</f>
        <v>0</v>
      </c>
    </row>
    <row r="249" spans="2:27" x14ac:dyDescent="0.35">
      <c r="B249" s="5"/>
      <c r="C249" s="5"/>
      <c r="D249" s="26"/>
      <c r="E249" s="56"/>
      <c r="F249" s="58"/>
      <c r="G249" s="54"/>
      <c r="H249" s="54"/>
      <c r="I249" s="54"/>
      <c r="J249" s="54"/>
      <c r="K249" s="54"/>
      <c r="L249" s="54"/>
      <c r="M249" s="54"/>
      <c r="N249" s="54"/>
      <c r="O249" s="54"/>
      <c r="P249" s="61"/>
      <c r="Q249" s="75"/>
      <c r="R249" s="66"/>
      <c r="T249" s="67">
        <f>$G249+$H249+$L249+IF(ISBLANK($E249),0,$F249*VLOOKUP($E249,'INFO_Matières recyclables'!$I$6:$M$14,2,0))</f>
        <v>0</v>
      </c>
      <c r="U249" s="67">
        <f>$I249+$J249+$K249+$M249+$N249+$O249+$P249+$Q249+$R249+IF(ISBLANK($E249),0,$F249*(1-VLOOKUP($E249,'INFO_Matières recyclables'!$I$6:$M$14,2,0)))</f>
        <v>0</v>
      </c>
      <c r="V249" s="67">
        <f>$G249+$H249+$K249+IF(ISBLANK($E249),0,$F249*VLOOKUP($E249,'INFO_Matières recyclables'!$I$6:$M$14,3,0))</f>
        <v>0</v>
      </c>
      <c r="W249" s="67">
        <f>$I249+$J249+$L249+$M249+$N249+$O249+$P249+$Q249+$R249+IF(ISBLANK($E249),0,$F249*(1-VLOOKUP($E249,'INFO_Matières recyclables'!$I$6:$M$14,3,0)))</f>
        <v>0</v>
      </c>
      <c r="X249" s="67">
        <f>$G249+$H249+$I249+IF(ISBLANK($E249),0,$F249*VLOOKUP($E249,'INFO_Matières recyclables'!$I$6:$M$14,4,0))</f>
        <v>0</v>
      </c>
      <c r="Y249" s="67">
        <f>$J249+$K249+$L249+$M249+$N249+$O249+$P249+$Q249+$R249+IF(ISBLANK($E249),0,$F249*(1-VLOOKUP($E249,'INFO_Matières recyclables'!$I$6:$M$14,4,0)))</f>
        <v>0</v>
      </c>
      <c r="Z249" s="67">
        <f>$G249+$H249+$I249+$J249+IF(ISBLANK($E249),0,$F249*VLOOKUP($E249,'INFO_Matières recyclables'!$I$6:$M$14,5,0))</f>
        <v>0</v>
      </c>
      <c r="AA249" s="67">
        <f>$K249+$L249+$M249+$N249+$O249+$P249+$Q249+$R249+IF(ISBLANK($E249),0,$F249*(1-VLOOKUP($E249,'INFO_Matières recyclables'!$I$6:$M$14,5,0)))</f>
        <v>0</v>
      </c>
    </row>
    <row r="250" spans="2:27" x14ac:dyDescent="0.35">
      <c r="B250" s="5"/>
      <c r="C250" s="5"/>
      <c r="D250" s="26"/>
      <c r="E250" s="56"/>
      <c r="F250" s="58"/>
      <c r="G250" s="54"/>
      <c r="H250" s="54"/>
      <c r="I250" s="54"/>
      <c r="J250" s="54"/>
      <c r="K250" s="54"/>
      <c r="L250" s="54"/>
      <c r="M250" s="54"/>
      <c r="N250" s="54"/>
      <c r="O250" s="54"/>
      <c r="P250" s="61"/>
      <c r="Q250" s="75"/>
      <c r="R250" s="66"/>
      <c r="T250" s="67">
        <f>$G250+$H250+$L250+IF(ISBLANK($E250),0,$F250*VLOOKUP($E250,'INFO_Matières recyclables'!$I$6:$M$14,2,0))</f>
        <v>0</v>
      </c>
      <c r="U250" s="67">
        <f>$I250+$J250+$K250+$M250+$N250+$O250+$P250+$Q250+$R250+IF(ISBLANK($E250),0,$F250*(1-VLOOKUP($E250,'INFO_Matières recyclables'!$I$6:$M$14,2,0)))</f>
        <v>0</v>
      </c>
      <c r="V250" s="67">
        <f>$G250+$H250+$K250+IF(ISBLANK($E250),0,$F250*VLOOKUP($E250,'INFO_Matières recyclables'!$I$6:$M$14,3,0))</f>
        <v>0</v>
      </c>
      <c r="W250" s="67">
        <f>$I250+$J250+$L250+$M250+$N250+$O250+$P250+$Q250+$R250+IF(ISBLANK($E250),0,$F250*(1-VLOOKUP($E250,'INFO_Matières recyclables'!$I$6:$M$14,3,0)))</f>
        <v>0</v>
      </c>
      <c r="X250" s="67">
        <f>$G250+$H250+$I250+IF(ISBLANK($E250),0,$F250*VLOOKUP($E250,'INFO_Matières recyclables'!$I$6:$M$14,4,0))</f>
        <v>0</v>
      </c>
      <c r="Y250" s="67">
        <f>$J250+$K250+$L250+$M250+$N250+$O250+$P250+$Q250+$R250+IF(ISBLANK($E250),0,$F250*(1-VLOOKUP($E250,'INFO_Matières recyclables'!$I$6:$M$14,4,0)))</f>
        <v>0</v>
      </c>
      <c r="Z250" s="67">
        <f>$G250+$H250+$I250+$J250+IF(ISBLANK($E250),0,$F250*VLOOKUP($E250,'INFO_Matières recyclables'!$I$6:$M$14,5,0))</f>
        <v>0</v>
      </c>
      <c r="AA250" s="67">
        <f>$K250+$L250+$M250+$N250+$O250+$P250+$Q250+$R250+IF(ISBLANK($E250),0,$F250*(1-VLOOKUP($E250,'INFO_Matières recyclables'!$I$6:$M$14,5,0)))</f>
        <v>0</v>
      </c>
    </row>
    <row r="251" spans="2:27" x14ac:dyDescent="0.35">
      <c r="B251" s="5"/>
      <c r="C251" s="5"/>
      <c r="D251" s="26"/>
      <c r="E251" s="56"/>
      <c r="F251" s="58"/>
      <c r="G251" s="54"/>
      <c r="H251" s="54"/>
      <c r="I251" s="54"/>
      <c r="J251" s="54"/>
      <c r="K251" s="54"/>
      <c r="L251" s="54"/>
      <c r="M251" s="54"/>
      <c r="N251" s="54"/>
      <c r="O251" s="54"/>
      <c r="P251" s="61"/>
      <c r="Q251" s="75"/>
      <c r="R251" s="66"/>
      <c r="T251" s="67">
        <f>$G251+$H251+$L251+IF(ISBLANK($E251),0,$F251*VLOOKUP($E251,'INFO_Matières recyclables'!$I$6:$M$14,2,0))</f>
        <v>0</v>
      </c>
      <c r="U251" s="67">
        <f>$I251+$J251+$K251+$M251+$N251+$O251+$P251+$Q251+$R251+IF(ISBLANK($E251),0,$F251*(1-VLOOKUP($E251,'INFO_Matières recyclables'!$I$6:$M$14,2,0)))</f>
        <v>0</v>
      </c>
      <c r="V251" s="67">
        <f>$G251+$H251+$K251+IF(ISBLANK($E251),0,$F251*VLOOKUP($E251,'INFO_Matières recyclables'!$I$6:$M$14,3,0))</f>
        <v>0</v>
      </c>
      <c r="W251" s="67">
        <f>$I251+$J251+$L251+$M251+$N251+$O251+$P251+$Q251+$R251+IF(ISBLANK($E251),0,$F251*(1-VLOOKUP($E251,'INFO_Matières recyclables'!$I$6:$M$14,3,0)))</f>
        <v>0</v>
      </c>
      <c r="X251" s="67">
        <f>$G251+$H251+$I251+IF(ISBLANK($E251),0,$F251*VLOOKUP($E251,'INFO_Matières recyclables'!$I$6:$M$14,4,0))</f>
        <v>0</v>
      </c>
      <c r="Y251" s="67">
        <f>$J251+$K251+$L251+$M251+$N251+$O251+$P251+$Q251+$R251+IF(ISBLANK($E251),0,$F251*(1-VLOOKUP($E251,'INFO_Matières recyclables'!$I$6:$M$14,4,0)))</f>
        <v>0</v>
      </c>
      <c r="Z251" s="67">
        <f>$G251+$H251+$I251+$J251+IF(ISBLANK($E251),0,$F251*VLOOKUP($E251,'INFO_Matières recyclables'!$I$6:$M$14,5,0))</f>
        <v>0</v>
      </c>
      <c r="AA251" s="67">
        <f>$K251+$L251+$M251+$N251+$O251+$P251+$Q251+$R251+IF(ISBLANK($E251),0,$F251*(1-VLOOKUP($E251,'INFO_Matières recyclables'!$I$6:$M$14,5,0)))</f>
        <v>0</v>
      </c>
    </row>
    <row r="252" spans="2:27" x14ac:dyDescent="0.35">
      <c r="B252" s="5"/>
      <c r="C252" s="5"/>
      <c r="D252" s="26"/>
      <c r="E252" s="56"/>
      <c r="F252" s="58"/>
      <c r="G252" s="54"/>
      <c r="H252" s="54"/>
      <c r="I252" s="54"/>
      <c r="J252" s="54"/>
      <c r="K252" s="54"/>
      <c r="L252" s="54"/>
      <c r="M252" s="54"/>
      <c r="N252" s="54"/>
      <c r="O252" s="54"/>
      <c r="P252" s="61"/>
      <c r="Q252" s="75"/>
      <c r="R252" s="66"/>
      <c r="T252" s="67">
        <f>$G252+$H252+$L252+IF(ISBLANK($E252),0,$F252*VLOOKUP($E252,'INFO_Matières recyclables'!$I$6:$M$14,2,0))</f>
        <v>0</v>
      </c>
      <c r="U252" s="67">
        <f>$I252+$J252+$K252+$M252+$N252+$O252+$P252+$Q252+$R252+IF(ISBLANK($E252),0,$F252*(1-VLOOKUP($E252,'INFO_Matières recyclables'!$I$6:$M$14,2,0)))</f>
        <v>0</v>
      </c>
      <c r="V252" s="67">
        <f>$G252+$H252+$K252+IF(ISBLANK($E252),0,$F252*VLOOKUP($E252,'INFO_Matières recyclables'!$I$6:$M$14,3,0))</f>
        <v>0</v>
      </c>
      <c r="W252" s="67">
        <f>$I252+$J252+$L252+$M252+$N252+$O252+$P252+$Q252+$R252+IF(ISBLANK($E252),0,$F252*(1-VLOOKUP($E252,'INFO_Matières recyclables'!$I$6:$M$14,3,0)))</f>
        <v>0</v>
      </c>
      <c r="X252" s="67">
        <f>$G252+$H252+$I252+IF(ISBLANK($E252),0,$F252*VLOOKUP($E252,'INFO_Matières recyclables'!$I$6:$M$14,4,0))</f>
        <v>0</v>
      </c>
      <c r="Y252" s="67">
        <f>$J252+$K252+$L252+$M252+$N252+$O252+$P252+$Q252+$R252+IF(ISBLANK($E252),0,$F252*(1-VLOOKUP($E252,'INFO_Matières recyclables'!$I$6:$M$14,4,0)))</f>
        <v>0</v>
      </c>
      <c r="Z252" s="67">
        <f>$G252+$H252+$I252+$J252+IF(ISBLANK($E252),0,$F252*VLOOKUP($E252,'INFO_Matières recyclables'!$I$6:$M$14,5,0))</f>
        <v>0</v>
      </c>
      <c r="AA252" s="67">
        <f>$K252+$L252+$M252+$N252+$O252+$P252+$Q252+$R252+IF(ISBLANK($E252),0,$F252*(1-VLOOKUP($E252,'INFO_Matières recyclables'!$I$6:$M$14,5,0)))</f>
        <v>0</v>
      </c>
    </row>
    <row r="253" spans="2:27" x14ac:dyDescent="0.35">
      <c r="B253" s="5"/>
      <c r="C253" s="5"/>
      <c r="D253" s="26"/>
      <c r="E253" s="56"/>
      <c r="F253" s="58"/>
      <c r="G253" s="54"/>
      <c r="H253" s="54"/>
      <c r="I253" s="54"/>
      <c r="J253" s="54"/>
      <c r="K253" s="54"/>
      <c r="L253" s="54"/>
      <c r="M253" s="54"/>
      <c r="N253" s="54"/>
      <c r="O253" s="54"/>
      <c r="P253" s="61"/>
      <c r="Q253" s="75"/>
      <c r="R253" s="66"/>
      <c r="T253" s="67">
        <f>$G253+$H253+$L253+IF(ISBLANK($E253),0,$F253*VLOOKUP($E253,'INFO_Matières recyclables'!$I$6:$M$14,2,0))</f>
        <v>0</v>
      </c>
      <c r="U253" s="67">
        <f>$I253+$J253+$K253+$M253+$N253+$O253+$P253+$Q253+$R253+IF(ISBLANK($E253),0,$F253*(1-VLOOKUP($E253,'INFO_Matières recyclables'!$I$6:$M$14,2,0)))</f>
        <v>0</v>
      </c>
      <c r="V253" s="67">
        <f>$G253+$H253+$K253+IF(ISBLANK($E253),0,$F253*VLOOKUP($E253,'INFO_Matières recyclables'!$I$6:$M$14,3,0))</f>
        <v>0</v>
      </c>
      <c r="W253" s="67">
        <f>$I253+$J253+$L253+$M253+$N253+$O253+$P253+$Q253+$R253+IF(ISBLANK($E253),0,$F253*(1-VLOOKUP($E253,'INFO_Matières recyclables'!$I$6:$M$14,3,0)))</f>
        <v>0</v>
      </c>
      <c r="X253" s="67">
        <f>$G253+$H253+$I253+IF(ISBLANK($E253),0,$F253*VLOOKUP($E253,'INFO_Matières recyclables'!$I$6:$M$14,4,0))</f>
        <v>0</v>
      </c>
      <c r="Y253" s="67">
        <f>$J253+$K253+$L253+$M253+$N253+$O253+$P253+$Q253+$R253+IF(ISBLANK($E253),0,$F253*(1-VLOOKUP($E253,'INFO_Matières recyclables'!$I$6:$M$14,4,0)))</f>
        <v>0</v>
      </c>
      <c r="Z253" s="67">
        <f>$G253+$H253+$I253+$J253+IF(ISBLANK($E253),0,$F253*VLOOKUP($E253,'INFO_Matières recyclables'!$I$6:$M$14,5,0))</f>
        <v>0</v>
      </c>
      <c r="AA253" s="67">
        <f>$K253+$L253+$M253+$N253+$O253+$P253+$Q253+$R253+IF(ISBLANK($E253),0,$F253*(1-VLOOKUP($E253,'INFO_Matières recyclables'!$I$6:$M$14,5,0)))</f>
        <v>0</v>
      </c>
    </row>
    <row r="254" spans="2:27" x14ac:dyDescent="0.35">
      <c r="B254" s="5"/>
      <c r="C254" s="5"/>
      <c r="D254" s="26"/>
      <c r="E254" s="56"/>
      <c r="F254" s="58"/>
      <c r="G254" s="54"/>
      <c r="H254" s="54"/>
      <c r="I254" s="54"/>
      <c r="J254" s="54"/>
      <c r="K254" s="54"/>
      <c r="L254" s="54"/>
      <c r="M254" s="54"/>
      <c r="N254" s="54"/>
      <c r="O254" s="54"/>
      <c r="P254" s="61"/>
      <c r="Q254" s="75"/>
      <c r="R254" s="66"/>
      <c r="T254" s="67">
        <f>$G254+$H254+$L254+IF(ISBLANK($E254),0,$F254*VLOOKUP($E254,'INFO_Matières recyclables'!$I$6:$M$14,2,0))</f>
        <v>0</v>
      </c>
      <c r="U254" s="67">
        <f>$I254+$J254+$K254+$M254+$N254+$O254+$P254+$Q254+$R254+IF(ISBLANK($E254),0,$F254*(1-VLOOKUP($E254,'INFO_Matières recyclables'!$I$6:$M$14,2,0)))</f>
        <v>0</v>
      </c>
      <c r="V254" s="67">
        <f>$G254+$H254+$K254+IF(ISBLANK($E254),0,$F254*VLOOKUP($E254,'INFO_Matières recyclables'!$I$6:$M$14,3,0))</f>
        <v>0</v>
      </c>
      <c r="W254" s="67">
        <f>$I254+$J254+$L254+$M254+$N254+$O254+$P254+$Q254+$R254+IF(ISBLANK($E254),0,$F254*(1-VLOOKUP($E254,'INFO_Matières recyclables'!$I$6:$M$14,3,0)))</f>
        <v>0</v>
      </c>
      <c r="X254" s="67">
        <f>$G254+$H254+$I254+IF(ISBLANK($E254),0,$F254*VLOOKUP($E254,'INFO_Matières recyclables'!$I$6:$M$14,4,0))</f>
        <v>0</v>
      </c>
      <c r="Y254" s="67">
        <f>$J254+$K254+$L254+$M254+$N254+$O254+$P254+$Q254+$R254+IF(ISBLANK($E254),0,$F254*(1-VLOOKUP($E254,'INFO_Matières recyclables'!$I$6:$M$14,4,0)))</f>
        <v>0</v>
      </c>
      <c r="Z254" s="67">
        <f>$G254+$H254+$I254+$J254+IF(ISBLANK($E254),0,$F254*VLOOKUP($E254,'INFO_Matières recyclables'!$I$6:$M$14,5,0))</f>
        <v>0</v>
      </c>
      <c r="AA254" s="67">
        <f>$K254+$L254+$M254+$N254+$O254+$P254+$Q254+$R254+IF(ISBLANK($E254),0,$F254*(1-VLOOKUP($E254,'INFO_Matières recyclables'!$I$6:$M$14,5,0)))</f>
        <v>0</v>
      </c>
    </row>
    <row r="255" spans="2:27" x14ac:dyDescent="0.35">
      <c r="B255" s="5"/>
      <c r="C255" s="5"/>
      <c r="D255" s="26"/>
      <c r="E255" s="56"/>
      <c r="F255" s="58"/>
      <c r="G255" s="54"/>
      <c r="H255" s="54"/>
      <c r="I255" s="54"/>
      <c r="J255" s="54"/>
      <c r="K255" s="54"/>
      <c r="L255" s="54"/>
      <c r="M255" s="54"/>
      <c r="N255" s="54"/>
      <c r="O255" s="54"/>
      <c r="P255" s="61"/>
      <c r="Q255" s="75"/>
      <c r="R255" s="66"/>
      <c r="T255" s="67">
        <f>$G255+$H255+$L255+IF(ISBLANK($E255),0,$F255*VLOOKUP($E255,'INFO_Matières recyclables'!$I$6:$M$14,2,0))</f>
        <v>0</v>
      </c>
      <c r="U255" s="67">
        <f>$I255+$J255+$K255+$M255+$N255+$O255+$P255+$Q255+$R255+IF(ISBLANK($E255),0,$F255*(1-VLOOKUP($E255,'INFO_Matières recyclables'!$I$6:$M$14,2,0)))</f>
        <v>0</v>
      </c>
      <c r="V255" s="67">
        <f>$G255+$H255+$K255+IF(ISBLANK($E255),0,$F255*VLOOKUP($E255,'INFO_Matières recyclables'!$I$6:$M$14,3,0))</f>
        <v>0</v>
      </c>
      <c r="W255" s="67">
        <f>$I255+$J255+$L255+$M255+$N255+$O255+$P255+$Q255+$R255+IF(ISBLANK($E255),0,$F255*(1-VLOOKUP($E255,'INFO_Matières recyclables'!$I$6:$M$14,3,0)))</f>
        <v>0</v>
      </c>
      <c r="X255" s="67">
        <f>$G255+$H255+$I255+IF(ISBLANK($E255),0,$F255*VLOOKUP($E255,'INFO_Matières recyclables'!$I$6:$M$14,4,0))</f>
        <v>0</v>
      </c>
      <c r="Y255" s="67">
        <f>$J255+$K255+$L255+$M255+$N255+$O255+$P255+$Q255+$R255+IF(ISBLANK($E255),0,$F255*(1-VLOOKUP($E255,'INFO_Matières recyclables'!$I$6:$M$14,4,0)))</f>
        <v>0</v>
      </c>
      <c r="Z255" s="67">
        <f>$G255+$H255+$I255+$J255+IF(ISBLANK($E255),0,$F255*VLOOKUP($E255,'INFO_Matières recyclables'!$I$6:$M$14,5,0))</f>
        <v>0</v>
      </c>
      <c r="AA255" s="67">
        <f>$K255+$L255+$M255+$N255+$O255+$P255+$Q255+$R255+IF(ISBLANK($E255),0,$F255*(1-VLOOKUP($E255,'INFO_Matières recyclables'!$I$6:$M$14,5,0)))</f>
        <v>0</v>
      </c>
    </row>
    <row r="256" spans="2:27" x14ac:dyDescent="0.35">
      <c r="B256" s="5"/>
      <c r="C256" s="5"/>
      <c r="D256" s="26"/>
      <c r="E256" s="56"/>
      <c r="F256" s="58"/>
      <c r="G256" s="54"/>
      <c r="H256" s="54"/>
      <c r="I256" s="54"/>
      <c r="J256" s="54"/>
      <c r="K256" s="54"/>
      <c r="L256" s="54"/>
      <c r="M256" s="54"/>
      <c r="N256" s="54"/>
      <c r="O256" s="54"/>
      <c r="P256" s="61"/>
      <c r="Q256" s="75"/>
      <c r="R256" s="66"/>
      <c r="T256" s="67">
        <f>$G256+$H256+$L256+IF(ISBLANK($E256),0,$F256*VLOOKUP($E256,'INFO_Matières recyclables'!$I$6:$M$14,2,0))</f>
        <v>0</v>
      </c>
      <c r="U256" s="67">
        <f>$I256+$J256+$K256+$M256+$N256+$O256+$P256+$Q256+$R256+IF(ISBLANK($E256),0,$F256*(1-VLOOKUP($E256,'INFO_Matières recyclables'!$I$6:$M$14,2,0)))</f>
        <v>0</v>
      </c>
      <c r="V256" s="67">
        <f>$G256+$H256+$K256+IF(ISBLANK($E256),0,$F256*VLOOKUP($E256,'INFO_Matières recyclables'!$I$6:$M$14,3,0))</f>
        <v>0</v>
      </c>
      <c r="W256" s="67">
        <f>$I256+$J256+$L256+$M256+$N256+$O256+$P256+$Q256+$R256+IF(ISBLANK($E256),0,$F256*(1-VLOOKUP($E256,'INFO_Matières recyclables'!$I$6:$M$14,3,0)))</f>
        <v>0</v>
      </c>
      <c r="X256" s="67">
        <f>$G256+$H256+$I256+IF(ISBLANK($E256),0,$F256*VLOOKUP($E256,'INFO_Matières recyclables'!$I$6:$M$14,4,0))</f>
        <v>0</v>
      </c>
      <c r="Y256" s="67">
        <f>$J256+$K256+$L256+$M256+$N256+$O256+$P256+$Q256+$R256+IF(ISBLANK($E256),0,$F256*(1-VLOOKUP($E256,'INFO_Matières recyclables'!$I$6:$M$14,4,0)))</f>
        <v>0</v>
      </c>
      <c r="Z256" s="67">
        <f>$G256+$H256+$I256+$J256+IF(ISBLANK($E256),0,$F256*VLOOKUP($E256,'INFO_Matières recyclables'!$I$6:$M$14,5,0))</f>
        <v>0</v>
      </c>
      <c r="AA256" s="67">
        <f>$K256+$L256+$M256+$N256+$O256+$P256+$Q256+$R256+IF(ISBLANK($E256),0,$F256*(1-VLOOKUP($E256,'INFO_Matières recyclables'!$I$6:$M$14,5,0)))</f>
        <v>0</v>
      </c>
    </row>
    <row r="257" spans="2:27" x14ac:dyDescent="0.35">
      <c r="B257" s="5"/>
      <c r="C257" s="5"/>
      <c r="D257" s="26"/>
      <c r="E257" s="56"/>
      <c r="F257" s="58"/>
      <c r="G257" s="54"/>
      <c r="H257" s="54"/>
      <c r="I257" s="54"/>
      <c r="J257" s="54"/>
      <c r="K257" s="54"/>
      <c r="L257" s="54"/>
      <c r="M257" s="54"/>
      <c r="N257" s="54"/>
      <c r="O257" s="54"/>
      <c r="P257" s="61"/>
      <c r="Q257" s="75"/>
      <c r="R257" s="66"/>
      <c r="T257" s="67">
        <f>$G257+$H257+$L257+IF(ISBLANK($E257),0,$F257*VLOOKUP($E257,'INFO_Matières recyclables'!$I$6:$M$14,2,0))</f>
        <v>0</v>
      </c>
      <c r="U257" s="67">
        <f>$I257+$J257+$K257+$M257+$N257+$O257+$P257+$Q257+$R257+IF(ISBLANK($E257),0,$F257*(1-VLOOKUP($E257,'INFO_Matières recyclables'!$I$6:$M$14,2,0)))</f>
        <v>0</v>
      </c>
      <c r="V257" s="67">
        <f>$G257+$H257+$K257+IF(ISBLANK($E257),0,$F257*VLOOKUP($E257,'INFO_Matières recyclables'!$I$6:$M$14,3,0))</f>
        <v>0</v>
      </c>
      <c r="W257" s="67">
        <f>$I257+$J257+$L257+$M257+$N257+$O257+$P257+$Q257+$R257+IF(ISBLANK($E257),0,$F257*(1-VLOOKUP($E257,'INFO_Matières recyclables'!$I$6:$M$14,3,0)))</f>
        <v>0</v>
      </c>
      <c r="X257" s="67">
        <f>$G257+$H257+$I257+IF(ISBLANK($E257),0,$F257*VLOOKUP($E257,'INFO_Matières recyclables'!$I$6:$M$14,4,0))</f>
        <v>0</v>
      </c>
      <c r="Y257" s="67">
        <f>$J257+$K257+$L257+$M257+$N257+$O257+$P257+$Q257+$R257+IF(ISBLANK($E257),0,$F257*(1-VLOOKUP($E257,'INFO_Matières recyclables'!$I$6:$M$14,4,0)))</f>
        <v>0</v>
      </c>
      <c r="Z257" s="67">
        <f>$G257+$H257+$I257+$J257+IF(ISBLANK($E257),0,$F257*VLOOKUP($E257,'INFO_Matières recyclables'!$I$6:$M$14,5,0))</f>
        <v>0</v>
      </c>
      <c r="AA257" s="67">
        <f>$K257+$L257+$M257+$N257+$O257+$P257+$Q257+$R257+IF(ISBLANK($E257),0,$F257*(1-VLOOKUP($E257,'INFO_Matières recyclables'!$I$6:$M$14,5,0)))</f>
        <v>0</v>
      </c>
    </row>
    <row r="258" spans="2:27" x14ac:dyDescent="0.35">
      <c r="B258" s="5"/>
      <c r="C258" s="5"/>
      <c r="D258" s="26"/>
      <c r="E258" s="56"/>
      <c r="F258" s="58"/>
      <c r="G258" s="54"/>
      <c r="H258" s="54"/>
      <c r="I258" s="54"/>
      <c r="J258" s="54"/>
      <c r="K258" s="54"/>
      <c r="L258" s="54"/>
      <c r="M258" s="54"/>
      <c r="N258" s="54"/>
      <c r="O258" s="54"/>
      <c r="P258" s="61"/>
      <c r="Q258" s="75"/>
      <c r="R258" s="66"/>
      <c r="T258" s="67">
        <f>$G258+$H258+$L258+IF(ISBLANK($E258),0,$F258*VLOOKUP($E258,'INFO_Matières recyclables'!$I$6:$M$14,2,0))</f>
        <v>0</v>
      </c>
      <c r="U258" s="67">
        <f>$I258+$J258+$K258+$M258+$N258+$O258+$P258+$Q258+$R258+IF(ISBLANK($E258),0,$F258*(1-VLOOKUP($E258,'INFO_Matières recyclables'!$I$6:$M$14,2,0)))</f>
        <v>0</v>
      </c>
      <c r="V258" s="67">
        <f>$G258+$H258+$K258+IF(ISBLANK($E258),0,$F258*VLOOKUP($E258,'INFO_Matières recyclables'!$I$6:$M$14,3,0))</f>
        <v>0</v>
      </c>
      <c r="W258" s="67">
        <f>$I258+$J258+$L258+$M258+$N258+$O258+$P258+$Q258+$R258+IF(ISBLANK($E258),0,$F258*(1-VLOOKUP($E258,'INFO_Matières recyclables'!$I$6:$M$14,3,0)))</f>
        <v>0</v>
      </c>
      <c r="X258" s="67">
        <f>$G258+$H258+$I258+IF(ISBLANK($E258),0,$F258*VLOOKUP($E258,'INFO_Matières recyclables'!$I$6:$M$14,4,0))</f>
        <v>0</v>
      </c>
      <c r="Y258" s="67">
        <f>$J258+$K258+$L258+$M258+$N258+$O258+$P258+$Q258+$R258+IF(ISBLANK($E258),0,$F258*(1-VLOOKUP($E258,'INFO_Matières recyclables'!$I$6:$M$14,4,0)))</f>
        <v>0</v>
      </c>
      <c r="Z258" s="67">
        <f>$G258+$H258+$I258+$J258+IF(ISBLANK($E258),0,$F258*VLOOKUP($E258,'INFO_Matières recyclables'!$I$6:$M$14,5,0))</f>
        <v>0</v>
      </c>
      <c r="AA258" s="67">
        <f>$K258+$L258+$M258+$N258+$O258+$P258+$Q258+$R258+IF(ISBLANK($E258),0,$F258*(1-VLOOKUP($E258,'INFO_Matières recyclables'!$I$6:$M$14,5,0)))</f>
        <v>0</v>
      </c>
    </row>
    <row r="259" spans="2:27" x14ac:dyDescent="0.35">
      <c r="B259" s="5"/>
      <c r="C259" s="5"/>
      <c r="D259" s="26"/>
      <c r="E259" s="56"/>
      <c r="F259" s="58"/>
      <c r="G259" s="54"/>
      <c r="H259" s="54"/>
      <c r="I259" s="54"/>
      <c r="J259" s="54"/>
      <c r="K259" s="54"/>
      <c r="L259" s="54"/>
      <c r="M259" s="54"/>
      <c r="N259" s="54"/>
      <c r="O259" s="54"/>
      <c r="P259" s="61"/>
      <c r="Q259" s="75"/>
      <c r="R259" s="66"/>
      <c r="T259" s="67">
        <f>$G259+$H259+$L259+IF(ISBLANK($E259),0,$F259*VLOOKUP($E259,'INFO_Matières recyclables'!$I$6:$M$14,2,0))</f>
        <v>0</v>
      </c>
      <c r="U259" s="67">
        <f>$I259+$J259+$K259+$M259+$N259+$O259+$P259+$Q259+$R259+IF(ISBLANK($E259),0,$F259*(1-VLOOKUP($E259,'INFO_Matières recyclables'!$I$6:$M$14,2,0)))</f>
        <v>0</v>
      </c>
      <c r="V259" s="67">
        <f>$G259+$H259+$K259+IF(ISBLANK($E259),0,$F259*VLOOKUP($E259,'INFO_Matières recyclables'!$I$6:$M$14,3,0))</f>
        <v>0</v>
      </c>
      <c r="W259" s="67">
        <f>$I259+$J259+$L259+$M259+$N259+$O259+$P259+$Q259+$R259+IF(ISBLANK($E259),0,$F259*(1-VLOOKUP($E259,'INFO_Matières recyclables'!$I$6:$M$14,3,0)))</f>
        <v>0</v>
      </c>
      <c r="X259" s="67">
        <f>$G259+$H259+$I259+IF(ISBLANK($E259),0,$F259*VLOOKUP($E259,'INFO_Matières recyclables'!$I$6:$M$14,4,0))</f>
        <v>0</v>
      </c>
      <c r="Y259" s="67">
        <f>$J259+$K259+$L259+$M259+$N259+$O259+$P259+$Q259+$R259+IF(ISBLANK($E259),0,$F259*(1-VLOOKUP($E259,'INFO_Matières recyclables'!$I$6:$M$14,4,0)))</f>
        <v>0</v>
      </c>
      <c r="Z259" s="67">
        <f>$G259+$H259+$I259+$J259+IF(ISBLANK($E259),0,$F259*VLOOKUP($E259,'INFO_Matières recyclables'!$I$6:$M$14,5,0))</f>
        <v>0</v>
      </c>
      <c r="AA259" s="67">
        <f>$K259+$L259+$M259+$N259+$O259+$P259+$Q259+$R259+IF(ISBLANK($E259),0,$F259*(1-VLOOKUP($E259,'INFO_Matières recyclables'!$I$6:$M$14,5,0)))</f>
        <v>0</v>
      </c>
    </row>
    <row r="260" spans="2:27" x14ac:dyDescent="0.35">
      <c r="B260" s="5"/>
      <c r="C260" s="5"/>
      <c r="D260" s="26"/>
      <c r="E260" s="56"/>
      <c r="F260" s="58"/>
      <c r="G260" s="54"/>
      <c r="H260" s="54"/>
      <c r="I260" s="54"/>
      <c r="J260" s="54"/>
      <c r="K260" s="54"/>
      <c r="L260" s="54"/>
      <c r="M260" s="54"/>
      <c r="N260" s="54"/>
      <c r="O260" s="54"/>
      <c r="P260" s="61"/>
      <c r="Q260" s="75"/>
      <c r="R260" s="66"/>
      <c r="T260" s="67">
        <f>$G260+$H260+$L260+IF(ISBLANK($E260),0,$F260*VLOOKUP($E260,'INFO_Matières recyclables'!$I$6:$M$14,2,0))</f>
        <v>0</v>
      </c>
      <c r="U260" s="67">
        <f>$I260+$J260+$K260+$M260+$N260+$O260+$P260+$Q260+$R260+IF(ISBLANK($E260),0,$F260*(1-VLOOKUP($E260,'INFO_Matières recyclables'!$I$6:$M$14,2,0)))</f>
        <v>0</v>
      </c>
      <c r="V260" s="67">
        <f>$G260+$H260+$K260+IF(ISBLANK($E260),0,$F260*VLOOKUP($E260,'INFO_Matières recyclables'!$I$6:$M$14,3,0))</f>
        <v>0</v>
      </c>
      <c r="W260" s="67">
        <f>$I260+$J260+$L260+$M260+$N260+$O260+$P260+$Q260+$R260+IF(ISBLANK($E260),0,$F260*(1-VLOOKUP($E260,'INFO_Matières recyclables'!$I$6:$M$14,3,0)))</f>
        <v>0</v>
      </c>
      <c r="X260" s="67">
        <f>$G260+$H260+$I260+IF(ISBLANK($E260),0,$F260*VLOOKUP($E260,'INFO_Matières recyclables'!$I$6:$M$14,4,0))</f>
        <v>0</v>
      </c>
      <c r="Y260" s="67">
        <f>$J260+$K260+$L260+$M260+$N260+$O260+$P260+$Q260+$R260+IF(ISBLANK($E260),0,$F260*(1-VLOOKUP($E260,'INFO_Matières recyclables'!$I$6:$M$14,4,0)))</f>
        <v>0</v>
      </c>
      <c r="Z260" s="67">
        <f>$G260+$H260+$I260+$J260+IF(ISBLANK($E260),0,$F260*VLOOKUP($E260,'INFO_Matières recyclables'!$I$6:$M$14,5,0))</f>
        <v>0</v>
      </c>
      <c r="AA260" s="67">
        <f>$K260+$L260+$M260+$N260+$O260+$P260+$Q260+$R260+IF(ISBLANK($E260),0,$F260*(1-VLOOKUP($E260,'INFO_Matières recyclables'!$I$6:$M$14,5,0)))</f>
        <v>0</v>
      </c>
    </row>
    <row r="261" spans="2:27" x14ac:dyDescent="0.35">
      <c r="B261" s="5"/>
      <c r="C261" s="5"/>
      <c r="D261" s="26"/>
      <c r="E261" s="56"/>
      <c r="F261" s="58"/>
      <c r="G261" s="54"/>
      <c r="H261" s="54"/>
      <c r="I261" s="54"/>
      <c r="J261" s="54"/>
      <c r="K261" s="54"/>
      <c r="L261" s="54"/>
      <c r="M261" s="54"/>
      <c r="N261" s="54"/>
      <c r="O261" s="54"/>
      <c r="P261" s="61"/>
      <c r="Q261" s="75"/>
      <c r="R261" s="66"/>
      <c r="T261" s="67">
        <f>$G261+$H261+$L261+IF(ISBLANK($E261),0,$F261*VLOOKUP($E261,'INFO_Matières recyclables'!$I$6:$M$14,2,0))</f>
        <v>0</v>
      </c>
      <c r="U261" s="67">
        <f>$I261+$J261+$K261+$M261+$N261+$O261+$P261+$Q261+$R261+IF(ISBLANK($E261),0,$F261*(1-VLOOKUP($E261,'INFO_Matières recyclables'!$I$6:$M$14,2,0)))</f>
        <v>0</v>
      </c>
      <c r="V261" s="67">
        <f>$G261+$H261+$K261+IF(ISBLANK($E261),0,$F261*VLOOKUP($E261,'INFO_Matières recyclables'!$I$6:$M$14,3,0))</f>
        <v>0</v>
      </c>
      <c r="W261" s="67">
        <f>$I261+$J261+$L261+$M261+$N261+$O261+$P261+$Q261+$R261+IF(ISBLANK($E261),0,$F261*(1-VLOOKUP($E261,'INFO_Matières recyclables'!$I$6:$M$14,3,0)))</f>
        <v>0</v>
      </c>
      <c r="X261" s="67">
        <f>$G261+$H261+$I261+IF(ISBLANK($E261),0,$F261*VLOOKUP($E261,'INFO_Matières recyclables'!$I$6:$M$14,4,0))</f>
        <v>0</v>
      </c>
      <c r="Y261" s="67">
        <f>$J261+$K261+$L261+$M261+$N261+$O261+$P261+$Q261+$R261+IF(ISBLANK($E261),0,$F261*(1-VLOOKUP($E261,'INFO_Matières recyclables'!$I$6:$M$14,4,0)))</f>
        <v>0</v>
      </c>
      <c r="Z261" s="67">
        <f>$G261+$H261+$I261+$J261+IF(ISBLANK($E261),0,$F261*VLOOKUP($E261,'INFO_Matières recyclables'!$I$6:$M$14,5,0))</f>
        <v>0</v>
      </c>
      <c r="AA261" s="67">
        <f>$K261+$L261+$M261+$N261+$O261+$P261+$Q261+$R261+IF(ISBLANK($E261),0,$F261*(1-VLOOKUP($E261,'INFO_Matières recyclables'!$I$6:$M$14,5,0)))</f>
        <v>0</v>
      </c>
    </row>
    <row r="262" spans="2:27" x14ac:dyDescent="0.35">
      <c r="B262" s="5"/>
      <c r="C262" s="5"/>
      <c r="D262" s="26"/>
      <c r="E262" s="56"/>
      <c r="F262" s="58"/>
      <c r="G262" s="54"/>
      <c r="H262" s="54"/>
      <c r="I262" s="54"/>
      <c r="J262" s="54"/>
      <c r="K262" s="54"/>
      <c r="L262" s="54"/>
      <c r="M262" s="54"/>
      <c r="N262" s="54"/>
      <c r="O262" s="54"/>
      <c r="P262" s="61"/>
      <c r="Q262" s="75"/>
      <c r="R262" s="66"/>
      <c r="T262" s="67">
        <f>$G262+$H262+$L262+IF(ISBLANK($E262),0,$F262*VLOOKUP($E262,'INFO_Matières recyclables'!$I$6:$M$14,2,0))</f>
        <v>0</v>
      </c>
      <c r="U262" s="67">
        <f>$I262+$J262+$K262+$M262+$N262+$O262+$P262+$Q262+$R262+IF(ISBLANK($E262),0,$F262*(1-VLOOKUP($E262,'INFO_Matières recyclables'!$I$6:$M$14,2,0)))</f>
        <v>0</v>
      </c>
      <c r="V262" s="67">
        <f>$G262+$H262+$K262+IF(ISBLANK($E262),0,$F262*VLOOKUP($E262,'INFO_Matières recyclables'!$I$6:$M$14,3,0))</f>
        <v>0</v>
      </c>
      <c r="W262" s="67">
        <f>$I262+$J262+$L262+$M262+$N262+$O262+$P262+$Q262+$R262+IF(ISBLANK($E262),0,$F262*(1-VLOOKUP($E262,'INFO_Matières recyclables'!$I$6:$M$14,3,0)))</f>
        <v>0</v>
      </c>
      <c r="X262" s="67">
        <f>$G262+$H262+$I262+IF(ISBLANK($E262),0,$F262*VLOOKUP($E262,'INFO_Matières recyclables'!$I$6:$M$14,4,0))</f>
        <v>0</v>
      </c>
      <c r="Y262" s="67">
        <f>$J262+$K262+$L262+$M262+$N262+$O262+$P262+$Q262+$R262+IF(ISBLANK($E262),0,$F262*(1-VLOOKUP($E262,'INFO_Matières recyclables'!$I$6:$M$14,4,0)))</f>
        <v>0</v>
      </c>
      <c r="Z262" s="67">
        <f>$G262+$H262+$I262+$J262+IF(ISBLANK($E262),0,$F262*VLOOKUP($E262,'INFO_Matières recyclables'!$I$6:$M$14,5,0))</f>
        <v>0</v>
      </c>
      <c r="AA262" s="67">
        <f>$K262+$L262+$M262+$N262+$O262+$P262+$Q262+$R262+IF(ISBLANK($E262),0,$F262*(1-VLOOKUP($E262,'INFO_Matières recyclables'!$I$6:$M$14,5,0)))</f>
        <v>0</v>
      </c>
    </row>
    <row r="263" spans="2:27" x14ac:dyDescent="0.35">
      <c r="B263" s="5"/>
      <c r="C263" s="5"/>
      <c r="D263" s="26"/>
      <c r="E263" s="56"/>
      <c r="F263" s="58"/>
      <c r="G263" s="54"/>
      <c r="H263" s="54"/>
      <c r="I263" s="54"/>
      <c r="J263" s="54"/>
      <c r="K263" s="54"/>
      <c r="L263" s="54"/>
      <c r="M263" s="54"/>
      <c r="N263" s="54"/>
      <c r="O263" s="54"/>
      <c r="P263" s="61"/>
      <c r="Q263" s="75"/>
      <c r="R263" s="66"/>
      <c r="T263" s="67">
        <f>$G263+$H263+$L263+IF(ISBLANK($E263),0,$F263*VLOOKUP($E263,'INFO_Matières recyclables'!$I$6:$M$14,2,0))</f>
        <v>0</v>
      </c>
      <c r="U263" s="67">
        <f>$I263+$J263+$K263+$M263+$N263+$O263+$P263+$Q263+$R263+IF(ISBLANK($E263),0,$F263*(1-VLOOKUP($E263,'INFO_Matières recyclables'!$I$6:$M$14,2,0)))</f>
        <v>0</v>
      </c>
      <c r="V263" s="67">
        <f>$G263+$H263+$K263+IF(ISBLANK($E263),0,$F263*VLOOKUP($E263,'INFO_Matières recyclables'!$I$6:$M$14,3,0))</f>
        <v>0</v>
      </c>
      <c r="W263" s="67">
        <f>$I263+$J263+$L263+$M263+$N263+$O263+$P263+$Q263+$R263+IF(ISBLANK($E263),0,$F263*(1-VLOOKUP($E263,'INFO_Matières recyclables'!$I$6:$M$14,3,0)))</f>
        <v>0</v>
      </c>
      <c r="X263" s="67">
        <f>$G263+$H263+$I263+IF(ISBLANK($E263),0,$F263*VLOOKUP($E263,'INFO_Matières recyclables'!$I$6:$M$14,4,0))</f>
        <v>0</v>
      </c>
      <c r="Y263" s="67">
        <f>$J263+$K263+$L263+$M263+$N263+$O263+$P263+$Q263+$R263+IF(ISBLANK($E263),0,$F263*(1-VLOOKUP($E263,'INFO_Matières recyclables'!$I$6:$M$14,4,0)))</f>
        <v>0</v>
      </c>
      <c r="Z263" s="67">
        <f>$G263+$H263+$I263+$J263+IF(ISBLANK($E263),0,$F263*VLOOKUP($E263,'INFO_Matières recyclables'!$I$6:$M$14,5,0))</f>
        <v>0</v>
      </c>
      <c r="AA263" s="67">
        <f>$K263+$L263+$M263+$N263+$O263+$P263+$Q263+$R263+IF(ISBLANK($E263),0,$F263*(1-VLOOKUP($E263,'INFO_Matières recyclables'!$I$6:$M$14,5,0)))</f>
        <v>0</v>
      </c>
    </row>
    <row r="264" spans="2:27" x14ac:dyDescent="0.35">
      <c r="B264" s="5"/>
      <c r="C264" s="5"/>
      <c r="D264" s="26"/>
      <c r="E264" s="56"/>
      <c r="F264" s="58"/>
      <c r="G264" s="54"/>
      <c r="H264" s="54"/>
      <c r="I264" s="54"/>
      <c r="J264" s="54"/>
      <c r="K264" s="54"/>
      <c r="L264" s="54"/>
      <c r="M264" s="54"/>
      <c r="N264" s="54"/>
      <c r="O264" s="54"/>
      <c r="P264" s="61"/>
      <c r="Q264" s="75"/>
      <c r="R264" s="66"/>
      <c r="T264" s="67">
        <f>$G264+$H264+$L264+IF(ISBLANK($E264),0,$F264*VLOOKUP($E264,'INFO_Matières recyclables'!$I$6:$M$14,2,0))</f>
        <v>0</v>
      </c>
      <c r="U264" s="67">
        <f>$I264+$J264+$K264+$M264+$N264+$O264+$P264+$Q264+$R264+IF(ISBLANK($E264),0,$F264*(1-VLOOKUP($E264,'INFO_Matières recyclables'!$I$6:$M$14,2,0)))</f>
        <v>0</v>
      </c>
      <c r="V264" s="67">
        <f>$G264+$H264+$K264+IF(ISBLANK($E264),0,$F264*VLOOKUP($E264,'INFO_Matières recyclables'!$I$6:$M$14,3,0))</f>
        <v>0</v>
      </c>
      <c r="W264" s="67">
        <f>$I264+$J264+$L264+$M264+$N264+$O264+$P264+$Q264+$R264+IF(ISBLANK($E264),0,$F264*(1-VLOOKUP($E264,'INFO_Matières recyclables'!$I$6:$M$14,3,0)))</f>
        <v>0</v>
      </c>
      <c r="X264" s="67">
        <f>$G264+$H264+$I264+IF(ISBLANK($E264),0,$F264*VLOOKUP($E264,'INFO_Matières recyclables'!$I$6:$M$14,4,0))</f>
        <v>0</v>
      </c>
      <c r="Y264" s="67">
        <f>$J264+$K264+$L264+$M264+$N264+$O264+$P264+$Q264+$R264+IF(ISBLANK($E264),0,$F264*(1-VLOOKUP($E264,'INFO_Matières recyclables'!$I$6:$M$14,4,0)))</f>
        <v>0</v>
      </c>
      <c r="Z264" s="67">
        <f>$G264+$H264+$I264+$J264+IF(ISBLANK($E264),0,$F264*VLOOKUP($E264,'INFO_Matières recyclables'!$I$6:$M$14,5,0))</f>
        <v>0</v>
      </c>
      <c r="AA264" s="67">
        <f>$K264+$L264+$M264+$N264+$O264+$P264+$Q264+$R264+IF(ISBLANK($E264),0,$F264*(1-VLOOKUP($E264,'INFO_Matières recyclables'!$I$6:$M$14,5,0)))</f>
        <v>0</v>
      </c>
    </row>
    <row r="265" spans="2:27" x14ac:dyDescent="0.35">
      <c r="B265" s="5"/>
      <c r="C265" s="5"/>
      <c r="D265" s="26"/>
      <c r="E265" s="56"/>
      <c r="F265" s="58"/>
      <c r="G265" s="54"/>
      <c r="H265" s="54"/>
      <c r="I265" s="54"/>
      <c r="J265" s="54"/>
      <c r="K265" s="54"/>
      <c r="L265" s="54"/>
      <c r="M265" s="54"/>
      <c r="N265" s="54"/>
      <c r="O265" s="54"/>
      <c r="P265" s="61"/>
      <c r="Q265" s="75"/>
      <c r="R265" s="66"/>
      <c r="T265" s="67">
        <f>$G265+$H265+$L265+IF(ISBLANK($E265),0,$F265*VLOOKUP($E265,'INFO_Matières recyclables'!$I$6:$M$14,2,0))</f>
        <v>0</v>
      </c>
      <c r="U265" s="67">
        <f>$I265+$J265+$K265+$M265+$N265+$O265+$P265+$Q265+$R265+IF(ISBLANK($E265),0,$F265*(1-VLOOKUP($E265,'INFO_Matières recyclables'!$I$6:$M$14,2,0)))</f>
        <v>0</v>
      </c>
      <c r="V265" s="67">
        <f>$G265+$H265+$K265+IF(ISBLANK($E265),0,$F265*VLOOKUP($E265,'INFO_Matières recyclables'!$I$6:$M$14,3,0))</f>
        <v>0</v>
      </c>
      <c r="W265" s="67">
        <f>$I265+$J265+$L265+$M265+$N265+$O265+$P265+$Q265+$R265+IF(ISBLANK($E265),0,$F265*(1-VLOOKUP($E265,'INFO_Matières recyclables'!$I$6:$M$14,3,0)))</f>
        <v>0</v>
      </c>
      <c r="X265" s="67">
        <f>$G265+$H265+$I265+IF(ISBLANK($E265),0,$F265*VLOOKUP($E265,'INFO_Matières recyclables'!$I$6:$M$14,4,0))</f>
        <v>0</v>
      </c>
      <c r="Y265" s="67">
        <f>$J265+$K265+$L265+$M265+$N265+$O265+$P265+$Q265+$R265+IF(ISBLANK($E265),0,$F265*(1-VLOOKUP($E265,'INFO_Matières recyclables'!$I$6:$M$14,4,0)))</f>
        <v>0</v>
      </c>
      <c r="Z265" s="67">
        <f>$G265+$H265+$I265+$J265+IF(ISBLANK($E265),0,$F265*VLOOKUP($E265,'INFO_Matières recyclables'!$I$6:$M$14,5,0))</f>
        <v>0</v>
      </c>
      <c r="AA265" s="67">
        <f>$K265+$L265+$M265+$N265+$O265+$P265+$Q265+$R265+IF(ISBLANK($E265),0,$F265*(1-VLOOKUP($E265,'INFO_Matières recyclables'!$I$6:$M$14,5,0)))</f>
        <v>0</v>
      </c>
    </row>
    <row r="266" spans="2:27" x14ac:dyDescent="0.35">
      <c r="B266" s="5"/>
      <c r="C266" s="5"/>
      <c r="D266" s="26"/>
      <c r="E266" s="56"/>
      <c r="F266" s="58"/>
      <c r="G266" s="54"/>
      <c r="H266" s="54"/>
      <c r="I266" s="54"/>
      <c r="J266" s="54"/>
      <c r="K266" s="54"/>
      <c r="L266" s="54"/>
      <c r="M266" s="54"/>
      <c r="N266" s="54"/>
      <c r="O266" s="54"/>
      <c r="P266" s="61"/>
      <c r="Q266" s="75"/>
      <c r="R266" s="66"/>
      <c r="T266" s="67">
        <f>$G266+$H266+$L266+IF(ISBLANK($E266),0,$F266*VLOOKUP($E266,'INFO_Matières recyclables'!$I$6:$M$14,2,0))</f>
        <v>0</v>
      </c>
      <c r="U266" s="67">
        <f>$I266+$J266+$K266+$M266+$N266+$O266+$P266+$Q266+$R266+IF(ISBLANK($E266),0,$F266*(1-VLOOKUP($E266,'INFO_Matières recyclables'!$I$6:$M$14,2,0)))</f>
        <v>0</v>
      </c>
      <c r="V266" s="67">
        <f>$G266+$H266+$K266+IF(ISBLANK($E266),0,$F266*VLOOKUP($E266,'INFO_Matières recyclables'!$I$6:$M$14,3,0))</f>
        <v>0</v>
      </c>
      <c r="W266" s="67">
        <f>$I266+$J266+$L266+$M266+$N266+$O266+$P266+$Q266+$R266+IF(ISBLANK($E266),0,$F266*(1-VLOOKUP($E266,'INFO_Matières recyclables'!$I$6:$M$14,3,0)))</f>
        <v>0</v>
      </c>
      <c r="X266" s="67">
        <f>$G266+$H266+$I266+IF(ISBLANK($E266),0,$F266*VLOOKUP($E266,'INFO_Matières recyclables'!$I$6:$M$14,4,0))</f>
        <v>0</v>
      </c>
      <c r="Y266" s="67">
        <f>$J266+$K266+$L266+$M266+$N266+$O266+$P266+$Q266+$R266+IF(ISBLANK($E266),0,$F266*(1-VLOOKUP($E266,'INFO_Matières recyclables'!$I$6:$M$14,4,0)))</f>
        <v>0</v>
      </c>
      <c r="Z266" s="67">
        <f>$G266+$H266+$I266+$J266+IF(ISBLANK($E266),0,$F266*VLOOKUP($E266,'INFO_Matières recyclables'!$I$6:$M$14,5,0))</f>
        <v>0</v>
      </c>
      <c r="AA266" s="67">
        <f>$K266+$L266+$M266+$N266+$O266+$P266+$Q266+$R266+IF(ISBLANK($E266),0,$F266*(1-VLOOKUP($E266,'INFO_Matières recyclables'!$I$6:$M$14,5,0)))</f>
        <v>0</v>
      </c>
    </row>
    <row r="267" spans="2:27" x14ac:dyDescent="0.35">
      <c r="B267" s="5"/>
      <c r="C267" s="5"/>
      <c r="D267" s="26"/>
      <c r="E267" s="56"/>
      <c r="F267" s="58"/>
      <c r="G267" s="54"/>
      <c r="H267" s="54"/>
      <c r="I267" s="54"/>
      <c r="J267" s="54"/>
      <c r="K267" s="54"/>
      <c r="L267" s="54"/>
      <c r="M267" s="54"/>
      <c r="N267" s="54"/>
      <c r="O267" s="54"/>
      <c r="P267" s="61"/>
      <c r="Q267" s="75"/>
      <c r="R267" s="66"/>
      <c r="T267" s="67">
        <f>$G267+$H267+$L267+IF(ISBLANK($E267),0,$F267*VLOOKUP($E267,'INFO_Matières recyclables'!$I$6:$M$14,2,0))</f>
        <v>0</v>
      </c>
      <c r="U267" s="67">
        <f>$I267+$J267+$K267+$M267+$N267+$O267+$P267+$Q267+$R267+IF(ISBLANK($E267),0,$F267*(1-VLOOKUP($E267,'INFO_Matières recyclables'!$I$6:$M$14,2,0)))</f>
        <v>0</v>
      </c>
      <c r="V267" s="67">
        <f>$G267+$H267+$K267+IF(ISBLANK($E267),0,$F267*VLOOKUP($E267,'INFO_Matières recyclables'!$I$6:$M$14,3,0))</f>
        <v>0</v>
      </c>
      <c r="W267" s="67">
        <f>$I267+$J267+$L267+$M267+$N267+$O267+$P267+$Q267+$R267+IF(ISBLANK($E267),0,$F267*(1-VLOOKUP($E267,'INFO_Matières recyclables'!$I$6:$M$14,3,0)))</f>
        <v>0</v>
      </c>
      <c r="X267" s="67">
        <f>$G267+$H267+$I267+IF(ISBLANK($E267),0,$F267*VLOOKUP($E267,'INFO_Matières recyclables'!$I$6:$M$14,4,0))</f>
        <v>0</v>
      </c>
      <c r="Y267" s="67">
        <f>$J267+$K267+$L267+$M267+$N267+$O267+$P267+$Q267+$R267+IF(ISBLANK($E267),0,$F267*(1-VLOOKUP($E267,'INFO_Matières recyclables'!$I$6:$M$14,4,0)))</f>
        <v>0</v>
      </c>
      <c r="Z267" s="67">
        <f>$G267+$H267+$I267+$J267+IF(ISBLANK($E267),0,$F267*VLOOKUP($E267,'INFO_Matières recyclables'!$I$6:$M$14,5,0))</f>
        <v>0</v>
      </c>
      <c r="AA267" s="67">
        <f>$K267+$L267+$M267+$N267+$O267+$P267+$Q267+$R267+IF(ISBLANK($E267),0,$F267*(1-VLOOKUP($E267,'INFO_Matières recyclables'!$I$6:$M$14,5,0)))</f>
        <v>0</v>
      </c>
    </row>
    <row r="268" spans="2:27" x14ac:dyDescent="0.35">
      <c r="B268" s="5"/>
      <c r="C268" s="5"/>
      <c r="D268" s="26"/>
      <c r="E268" s="56"/>
      <c r="F268" s="58"/>
      <c r="G268" s="54"/>
      <c r="H268" s="54"/>
      <c r="I268" s="54"/>
      <c r="J268" s="54"/>
      <c r="K268" s="54"/>
      <c r="L268" s="54"/>
      <c r="M268" s="54"/>
      <c r="N268" s="54"/>
      <c r="O268" s="54"/>
      <c r="P268" s="61"/>
      <c r="Q268" s="75"/>
      <c r="R268" s="66"/>
      <c r="T268" s="67">
        <f>$G268+$H268+$L268+IF(ISBLANK($E268),0,$F268*VLOOKUP($E268,'INFO_Matières recyclables'!$I$6:$M$14,2,0))</f>
        <v>0</v>
      </c>
      <c r="U268" s="67">
        <f>$I268+$J268+$K268+$M268+$N268+$O268+$P268+$Q268+$R268+IF(ISBLANK($E268),0,$F268*(1-VLOOKUP($E268,'INFO_Matières recyclables'!$I$6:$M$14,2,0)))</f>
        <v>0</v>
      </c>
      <c r="V268" s="67">
        <f>$G268+$H268+$K268+IF(ISBLANK($E268),0,$F268*VLOOKUP($E268,'INFO_Matières recyclables'!$I$6:$M$14,3,0))</f>
        <v>0</v>
      </c>
      <c r="W268" s="67">
        <f>$I268+$J268+$L268+$M268+$N268+$O268+$P268+$Q268+$R268+IF(ISBLANK($E268),0,$F268*(1-VLOOKUP($E268,'INFO_Matières recyclables'!$I$6:$M$14,3,0)))</f>
        <v>0</v>
      </c>
      <c r="X268" s="67">
        <f>$G268+$H268+$I268+IF(ISBLANK($E268),0,$F268*VLOOKUP($E268,'INFO_Matières recyclables'!$I$6:$M$14,4,0))</f>
        <v>0</v>
      </c>
      <c r="Y268" s="67">
        <f>$J268+$K268+$L268+$M268+$N268+$O268+$P268+$Q268+$R268+IF(ISBLANK($E268),0,$F268*(1-VLOOKUP($E268,'INFO_Matières recyclables'!$I$6:$M$14,4,0)))</f>
        <v>0</v>
      </c>
      <c r="Z268" s="67">
        <f>$G268+$H268+$I268+$J268+IF(ISBLANK($E268),0,$F268*VLOOKUP($E268,'INFO_Matières recyclables'!$I$6:$M$14,5,0))</f>
        <v>0</v>
      </c>
      <c r="AA268" s="67">
        <f>$K268+$L268+$M268+$N268+$O268+$P268+$Q268+$R268+IF(ISBLANK($E268),0,$F268*(1-VLOOKUP($E268,'INFO_Matières recyclables'!$I$6:$M$14,5,0)))</f>
        <v>0</v>
      </c>
    </row>
    <row r="269" spans="2:27" x14ac:dyDescent="0.35">
      <c r="B269" s="5"/>
      <c r="C269" s="5"/>
      <c r="D269" s="26"/>
      <c r="E269" s="56"/>
      <c r="F269" s="58"/>
      <c r="G269" s="54"/>
      <c r="H269" s="54"/>
      <c r="I269" s="54"/>
      <c r="J269" s="54"/>
      <c r="K269" s="54"/>
      <c r="L269" s="54"/>
      <c r="M269" s="54"/>
      <c r="N269" s="54"/>
      <c r="O269" s="54"/>
      <c r="P269" s="61"/>
      <c r="Q269" s="75"/>
      <c r="R269" s="66"/>
      <c r="T269" s="67">
        <f>$G269+$H269+$L269+IF(ISBLANK($E269),0,$F269*VLOOKUP($E269,'INFO_Matières recyclables'!$I$6:$M$14,2,0))</f>
        <v>0</v>
      </c>
      <c r="U269" s="67">
        <f>$I269+$J269+$K269+$M269+$N269+$O269+$P269+$Q269+$R269+IF(ISBLANK($E269),0,$F269*(1-VLOOKUP($E269,'INFO_Matières recyclables'!$I$6:$M$14,2,0)))</f>
        <v>0</v>
      </c>
      <c r="V269" s="67">
        <f>$G269+$H269+$K269+IF(ISBLANK($E269),0,$F269*VLOOKUP($E269,'INFO_Matières recyclables'!$I$6:$M$14,3,0))</f>
        <v>0</v>
      </c>
      <c r="W269" s="67">
        <f>$I269+$J269+$L269+$M269+$N269+$O269+$P269+$Q269+$R269+IF(ISBLANK($E269),0,$F269*(1-VLOOKUP($E269,'INFO_Matières recyclables'!$I$6:$M$14,3,0)))</f>
        <v>0</v>
      </c>
      <c r="X269" s="67">
        <f>$G269+$H269+$I269+IF(ISBLANK($E269),0,$F269*VLOOKUP($E269,'INFO_Matières recyclables'!$I$6:$M$14,4,0))</f>
        <v>0</v>
      </c>
      <c r="Y269" s="67">
        <f>$J269+$K269+$L269+$M269+$N269+$O269+$P269+$Q269+$R269+IF(ISBLANK($E269),0,$F269*(1-VLOOKUP($E269,'INFO_Matières recyclables'!$I$6:$M$14,4,0)))</f>
        <v>0</v>
      </c>
      <c r="Z269" s="67">
        <f>$G269+$H269+$I269+$J269+IF(ISBLANK($E269),0,$F269*VLOOKUP($E269,'INFO_Matières recyclables'!$I$6:$M$14,5,0))</f>
        <v>0</v>
      </c>
      <c r="AA269" s="67">
        <f>$K269+$L269+$M269+$N269+$O269+$P269+$Q269+$R269+IF(ISBLANK($E269),0,$F269*(1-VLOOKUP($E269,'INFO_Matières recyclables'!$I$6:$M$14,5,0)))</f>
        <v>0</v>
      </c>
    </row>
    <row r="270" spans="2:27" x14ac:dyDescent="0.35">
      <c r="B270" s="5"/>
      <c r="C270" s="5"/>
      <c r="D270" s="26"/>
      <c r="E270" s="56"/>
      <c r="F270" s="58"/>
      <c r="G270" s="54"/>
      <c r="H270" s="54"/>
      <c r="I270" s="54"/>
      <c r="J270" s="54"/>
      <c r="K270" s="54"/>
      <c r="L270" s="54"/>
      <c r="M270" s="54"/>
      <c r="N270" s="54"/>
      <c r="O270" s="54"/>
      <c r="P270" s="61"/>
      <c r="Q270" s="75"/>
      <c r="R270" s="66"/>
      <c r="T270" s="67">
        <f>$G270+$H270+$L270+IF(ISBLANK($E270),0,$F270*VLOOKUP($E270,'INFO_Matières recyclables'!$I$6:$M$14,2,0))</f>
        <v>0</v>
      </c>
      <c r="U270" s="67">
        <f>$I270+$J270+$K270+$M270+$N270+$O270+$P270+$Q270+$R270+IF(ISBLANK($E270),0,$F270*(1-VLOOKUP($E270,'INFO_Matières recyclables'!$I$6:$M$14,2,0)))</f>
        <v>0</v>
      </c>
      <c r="V270" s="67">
        <f>$G270+$H270+$K270+IF(ISBLANK($E270),0,$F270*VLOOKUP($E270,'INFO_Matières recyclables'!$I$6:$M$14,3,0))</f>
        <v>0</v>
      </c>
      <c r="W270" s="67">
        <f>$I270+$J270+$L270+$M270+$N270+$O270+$P270+$Q270+$R270+IF(ISBLANK($E270),0,$F270*(1-VLOOKUP($E270,'INFO_Matières recyclables'!$I$6:$M$14,3,0)))</f>
        <v>0</v>
      </c>
      <c r="X270" s="67">
        <f>$G270+$H270+$I270+IF(ISBLANK($E270),0,$F270*VLOOKUP($E270,'INFO_Matières recyclables'!$I$6:$M$14,4,0))</f>
        <v>0</v>
      </c>
      <c r="Y270" s="67">
        <f>$J270+$K270+$L270+$M270+$N270+$O270+$P270+$Q270+$R270+IF(ISBLANK($E270),0,$F270*(1-VLOOKUP($E270,'INFO_Matières recyclables'!$I$6:$M$14,4,0)))</f>
        <v>0</v>
      </c>
      <c r="Z270" s="67">
        <f>$G270+$H270+$I270+$J270+IF(ISBLANK($E270),0,$F270*VLOOKUP($E270,'INFO_Matières recyclables'!$I$6:$M$14,5,0))</f>
        <v>0</v>
      </c>
      <c r="AA270" s="67">
        <f>$K270+$L270+$M270+$N270+$O270+$P270+$Q270+$R270+IF(ISBLANK($E270),0,$F270*(1-VLOOKUP($E270,'INFO_Matières recyclables'!$I$6:$M$14,5,0)))</f>
        <v>0</v>
      </c>
    </row>
    <row r="271" spans="2:27" x14ac:dyDescent="0.35">
      <c r="B271" s="5"/>
      <c r="C271" s="5"/>
      <c r="D271" s="26"/>
      <c r="E271" s="56"/>
      <c r="F271" s="58"/>
      <c r="G271" s="54"/>
      <c r="H271" s="54"/>
      <c r="I271" s="54"/>
      <c r="J271" s="54"/>
      <c r="K271" s="54"/>
      <c r="L271" s="54"/>
      <c r="M271" s="54"/>
      <c r="N271" s="54"/>
      <c r="O271" s="54"/>
      <c r="P271" s="61"/>
      <c r="Q271" s="75"/>
      <c r="R271" s="66"/>
      <c r="T271" s="67">
        <f>$G271+$H271+$L271+IF(ISBLANK($E271),0,$F271*VLOOKUP($E271,'INFO_Matières recyclables'!$I$6:$M$14,2,0))</f>
        <v>0</v>
      </c>
      <c r="U271" s="67">
        <f>$I271+$J271+$K271+$M271+$N271+$O271+$P271+$Q271+$R271+IF(ISBLANK($E271),0,$F271*(1-VLOOKUP($E271,'INFO_Matières recyclables'!$I$6:$M$14,2,0)))</f>
        <v>0</v>
      </c>
      <c r="V271" s="67">
        <f>$G271+$H271+$K271+IF(ISBLANK($E271),0,$F271*VLOOKUP($E271,'INFO_Matières recyclables'!$I$6:$M$14,3,0))</f>
        <v>0</v>
      </c>
      <c r="W271" s="67">
        <f>$I271+$J271+$L271+$M271+$N271+$O271+$P271+$Q271+$R271+IF(ISBLANK($E271),0,$F271*(1-VLOOKUP($E271,'INFO_Matières recyclables'!$I$6:$M$14,3,0)))</f>
        <v>0</v>
      </c>
      <c r="X271" s="67">
        <f>$G271+$H271+$I271+IF(ISBLANK($E271),0,$F271*VLOOKUP($E271,'INFO_Matières recyclables'!$I$6:$M$14,4,0))</f>
        <v>0</v>
      </c>
      <c r="Y271" s="67">
        <f>$J271+$K271+$L271+$M271+$N271+$O271+$P271+$Q271+$R271+IF(ISBLANK($E271),0,$F271*(1-VLOOKUP($E271,'INFO_Matières recyclables'!$I$6:$M$14,4,0)))</f>
        <v>0</v>
      </c>
      <c r="Z271" s="67">
        <f>$G271+$H271+$I271+$J271+IF(ISBLANK($E271),0,$F271*VLOOKUP($E271,'INFO_Matières recyclables'!$I$6:$M$14,5,0))</f>
        <v>0</v>
      </c>
      <c r="AA271" s="67">
        <f>$K271+$L271+$M271+$N271+$O271+$P271+$Q271+$R271+IF(ISBLANK($E271),0,$F271*(1-VLOOKUP($E271,'INFO_Matières recyclables'!$I$6:$M$14,5,0)))</f>
        <v>0</v>
      </c>
    </row>
    <row r="272" spans="2:27" x14ac:dyDescent="0.35">
      <c r="B272" s="5"/>
      <c r="C272" s="5"/>
      <c r="D272" s="26"/>
      <c r="E272" s="56"/>
      <c r="F272" s="58"/>
      <c r="G272" s="54"/>
      <c r="H272" s="54"/>
      <c r="I272" s="54"/>
      <c r="J272" s="54"/>
      <c r="K272" s="54"/>
      <c r="L272" s="54"/>
      <c r="M272" s="54"/>
      <c r="N272" s="54"/>
      <c r="O272" s="54"/>
      <c r="P272" s="61"/>
      <c r="Q272" s="75"/>
      <c r="R272" s="66"/>
      <c r="T272" s="67">
        <f>$G272+$H272+$L272+IF(ISBLANK($E272),0,$F272*VLOOKUP($E272,'INFO_Matières recyclables'!$I$6:$M$14,2,0))</f>
        <v>0</v>
      </c>
      <c r="U272" s="67">
        <f>$I272+$J272+$K272+$M272+$N272+$O272+$P272+$Q272+$R272+IF(ISBLANK($E272),0,$F272*(1-VLOOKUP($E272,'INFO_Matières recyclables'!$I$6:$M$14,2,0)))</f>
        <v>0</v>
      </c>
      <c r="V272" s="67">
        <f>$G272+$H272+$K272+IF(ISBLANK($E272),0,$F272*VLOOKUP($E272,'INFO_Matières recyclables'!$I$6:$M$14,3,0))</f>
        <v>0</v>
      </c>
      <c r="W272" s="67">
        <f>$I272+$J272+$L272+$M272+$N272+$O272+$P272+$Q272+$R272+IF(ISBLANK($E272),0,$F272*(1-VLOOKUP($E272,'INFO_Matières recyclables'!$I$6:$M$14,3,0)))</f>
        <v>0</v>
      </c>
      <c r="X272" s="67">
        <f>$G272+$H272+$I272+IF(ISBLANK($E272),0,$F272*VLOOKUP($E272,'INFO_Matières recyclables'!$I$6:$M$14,4,0))</f>
        <v>0</v>
      </c>
      <c r="Y272" s="67">
        <f>$J272+$K272+$L272+$M272+$N272+$O272+$P272+$Q272+$R272+IF(ISBLANK($E272),0,$F272*(1-VLOOKUP($E272,'INFO_Matières recyclables'!$I$6:$M$14,4,0)))</f>
        <v>0</v>
      </c>
      <c r="Z272" s="67">
        <f>$G272+$H272+$I272+$J272+IF(ISBLANK($E272),0,$F272*VLOOKUP($E272,'INFO_Matières recyclables'!$I$6:$M$14,5,0))</f>
        <v>0</v>
      </c>
      <c r="AA272" s="67">
        <f>$K272+$L272+$M272+$N272+$O272+$P272+$Q272+$R272+IF(ISBLANK($E272),0,$F272*(1-VLOOKUP($E272,'INFO_Matières recyclables'!$I$6:$M$14,5,0)))</f>
        <v>0</v>
      </c>
    </row>
    <row r="273" spans="2:27" x14ac:dyDescent="0.35">
      <c r="B273" s="5"/>
      <c r="C273" s="5"/>
      <c r="D273" s="26"/>
      <c r="E273" s="56"/>
      <c r="F273" s="58"/>
      <c r="G273" s="54"/>
      <c r="H273" s="54"/>
      <c r="I273" s="54"/>
      <c r="J273" s="54"/>
      <c r="K273" s="54"/>
      <c r="L273" s="54"/>
      <c r="M273" s="54"/>
      <c r="N273" s="54"/>
      <c r="O273" s="54"/>
      <c r="P273" s="61"/>
      <c r="Q273" s="75"/>
      <c r="R273" s="66"/>
      <c r="T273" s="67">
        <f>$G273+$H273+$L273+IF(ISBLANK($E273),0,$F273*VLOOKUP($E273,'INFO_Matières recyclables'!$I$6:$M$14,2,0))</f>
        <v>0</v>
      </c>
      <c r="U273" s="67">
        <f>$I273+$J273+$K273+$M273+$N273+$O273+$P273+$Q273+$R273+IF(ISBLANK($E273),0,$F273*(1-VLOOKUP($E273,'INFO_Matières recyclables'!$I$6:$M$14,2,0)))</f>
        <v>0</v>
      </c>
      <c r="V273" s="67">
        <f>$G273+$H273+$K273+IF(ISBLANK($E273),0,$F273*VLOOKUP($E273,'INFO_Matières recyclables'!$I$6:$M$14,3,0))</f>
        <v>0</v>
      </c>
      <c r="W273" s="67">
        <f>$I273+$J273+$L273+$M273+$N273+$O273+$P273+$Q273+$R273+IF(ISBLANK($E273),0,$F273*(1-VLOOKUP($E273,'INFO_Matières recyclables'!$I$6:$M$14,3,0)))</f>
        <v>0</v>
      </c>
      <c r="X273" s="67">
        <f>$G273+$H273+$I273+IF(ISBLANK($E273),0,$F273*VLOOKUP($E273,'INFO_Matières recyclables'!$I$6:$M$14,4,0))</f>
        <v>0</v>
      </c>
      <c r="Y273" s="67">
        <f>$J273+$K273+$L273+$M273+$N273+$O273+$P273+$Q273+$R273+IF(ISBLANK($E273),0,$F273*(1-VLOOKUP($E273,'INFO_Matières recyclables'!$I$6:$M$14,4,0)))</f>
        <v>0</v>
      </c>
      <c r="Z273" s="67">
        <f>$G273+$H273+$I273+$J273+IF(ISBLANK($E273),0,$F273*VLOOKUP($E273,'INFO_Matières recyclables'!$I$6:$M$14,5,0))</f>
        <v>0</v>
      </c>
      <c r="AA273" s="67">
        <f>$K273+$L273+$M273+$N273+$O273+$P273+$Q273+$R273+IF(ISBLANK($E273),0,$F273*(1-VLOOKUP($E273,'INFO_Matières recyclables'!$I$6:$M$14,5,0)))</f>
        <v>0</v>
      </c>
    </row>
    <row r="274" spans="2:27" x14ac:dyDescent="0.35">
      <c r="B274" s="5"/>
      <c r="C274" s="5"/>
      <c r="D274" s="26"/>
      <c r="E274" s="56"/>
      <c r="F274" s="58"/>
      <c r="G274" s="54"/>
      <c r="H274" s="54"/>
      <c r="I274" s="54"/>
      <c r="J274" s="54"/>
      <c r="K274" s="54"/>
      <c r="L274" s="54"/>
      <c r="M274" s="54"/>
      <c r="N274" s="54"/>
      <c r="O274" s="54"/>
      <c r="P274" s="61"/>
      <c r="Q274" s="75"/>
      <c r="R274" s="66"/>
      <c r="T274" s="67">
        <f>$G274+$H274+$L274+IF(ISBLANK($E274),0,$F274*VLOOKUP($E274,'INFO_Matières recyclables'!$I$6:$M$14,2,0))</f>
        <v>0</v>
      </c>
      <c r="U274" s="67">
        <f>$I274+$J274+$K274+$M274+$N274+$O274+$P274+$Q274+$R274+IF(ISBLANK($E274),0,$F274*(1-VLOOKUP($E274,'INFO_Matières recyclables'!$I$6:$M$14,2,0)))</f>
        <v>0</v>
      </c>
      <c r="V274" s="67">
        <f>$G274+$H274+$K274+IF(ISBLANK($E274),0,$F274*VLOOKUP($E274,'INFO_Matières recyclables'!$I$6:$M$14,3,0))</f>
        <v>0</v>
      </c>
      <c r="W274" s="67">
        <f>$I274+$J274+$L274+$M274+$N274+$O274+$P274+$Q274+$R274+IF(ISBLANK($E274),0,$F274*(1-VLOOKUP($E274,'INFO_Matières recyclables'!$I$6:$M$14,3,0)))</f>
        <v>0</v>
      </c>
      <c r="X274" s="67">
        <f>$G274+$H274+$I274+IF(ISBLANK($E274),0,$F274*VLOOKUP($E274,'INFO_Matières recyclables'!$I$6:$M$14,4,0))</f>
        <v>0</v>
      </c>
      <c r="Y274" s="67">
        <f>$J274+$K274+$L274+$M274+$N274+$O274+$P274+$Q274+$R274+IF(ISBLANK($E274),0,$F274*(1-VLOOKUP($E274,'INFO_Matières recyclables'!$I$6:$M$14,4,0)))</f>
        <v>0</v>
      </c>
      <c r="Z274" s="67">
        <f>$G274+$H274+$I274+$J274+IF(ISBLANK($E274),0,$F274*VLOOKUP($E274,'INFO_Matières recyclables'!$I$6:$M$14,5,0))</f>
        <v>0</v>
      </c>
      <c r="AA274" s="67">
        <f>$K274+$L274+$M274+$N274+$O274+$P274+$Q274+$R274+IF(ISBLANK($E274),0,$F274*(1-VLOOKUP($E274,'INFO_Matières recyclables'!$I$6:$M$14,5,0)))</f>
        <v>0</v>
      </c>
    </row>
    <row r="275" spans="2:27" x14ac:dyDescent="0.35">
      <c r="B275" s="5"/>
      <c r="C275" s="5"/>
      <c r="D275" s="26"/>
      <c r="E275" s="56"/>
      <c r="F275" s="58"/>
      <c r="G275" s="54"/>
      <c r="H275" s="54"/>
      <c r="I275" s="54"/>
      <c r="J275" s="54"/>
      <c r="K275" s="54"/>
      <c r="L275" s="54"/>
      <c r="M275" s="54"/>
      <c r="N275" s="54"/>
      <c r="O275" s="54"/>
      <c r="P275" s="61"/>
      <c r="Q275" s="75"/>
      <c r="R275" s="66"/>
      <c r="T275" s="67">
        <f>$G275+$H275+$L275+IF(ISBLANK($E275),0,$F275*VLOOKUP($E275,'INFO_Matières recyclables'!$I$6:$M$14,2,0))</f>
        <v>0</v>
      </c>
      <c r="U275" s="67">
        <f>$I275+$J275+$K275+$M275+$N275+$O275+$P275+$Q275+$R275+IF(ISBLANK($E275),0,$F275*(1-VLOOKUP($E275,'INFO_Matières recyclables'!$I$6:$M$14,2,0)))</f>
        <v>0</v>
      </c>
      <c r="V275" s="67">
        <f>$G275+$H275+$K275+IF(ISBLANK($E275),0,$F275*VLOOKUP($E275,'INFO_Matières recyclables'!$I$6:$M$14,3,0))</f>
        <v>0</v>
      </c>
      <c r="W275" s="67">
        <f>$I275+$J275+$L275+$M275+$N275+$O275+$P275+$Q275+$R275+IF(ISBLANK($E275),0,$F275*(1-VLOOKUP($E275,'INFO_Matières recyclables'!$I$6:$M$14,3,0)))</f>
        <v>0</v>
      </c>
      <c r="X275" s="67">
        <f>$G275+$H275+$I275+IF(ISBLANK($E275),0,$F275*VLOOKUP($E275,'INFO_Matières recyclables'!$I$6:$M$14,4,0))</f>
        <v>0</v>
      </c>
      <c r="Y275" s="67">
        <f>$J275+$K275+$L275+$M275+$N275+$O275+$P275+$Q275+$R275+IF(ISBLANK($E275),0,$F275*(1-VLOOKUP($E275,'INFO_Matières recyclables'!$I$6:$M$14,4,0)))</f>
        <v>0</v>
      </c>
      <c r="Z275" s="67">
        <f>$G275+$H275+$I275+$J275+IF(ISBLANK($E275),0,$F275*VLOOKUP($E275,'INFO_Matières recyclables'!$I$6:$M$14,5,0))</f>
        <v>0</v>
      </c>
      <c r="AA275" s="67">
        <f>$K275+$L275+$M275+$N275+$O275+$P275+$Q275+$R275+IF(ISBLANK($E275),0,$F275*(1-VLOOKUP($E275,'INFO_Matières recyclables'!$I$6:$M$14,5,0)))</f>
        <v>0</v>
      </c>
    </row>
    <row r="276" spans="2:27" x14ac:dyDescent="0.35">
      <c r="B276" s="5"/>
      <c r="C276" s="5"/>
      <c r="D276" s="26"/>
      <c r="E276" s="56"/>
      <c r="F276" s="58"/>
      <c r="G276" s="54"/>
      <c r="H276" s="54"/>
      <c r="I276" s="54"/>
      <c r="J276" s="54"/>
      <c r="K276" s="54"/>
      <c r="L276" s="54"/>
      <c r="M276" s="54"/>
      <c r="N276" s="54"/>
      <c r="O276" s="54"/>
      <c r="P276" s="61"/>
      <c r="Q276" s="75"/>
      <c r="R276" s="66"/>
      <c r="T276" s="67">
        <f>$G276+$H276+$L276+IF(ISBLANK($E276),0,$F276*VLOOKUP($E276,'INFO_Matières recyclables'!$I$6:$M$14,2,0))</f>
        <v>0</v>
      </c>
      <c r="U276" s="67">
        <f>$I276+$J276+$K276+$M276+$N276+$O276+$P276+$Q276+$R276+IF(ISBLANK($E276),0,$F276*(1-VLOOKUP($E276,'INFO_Matières recyclables'!$I$6:$M$14,2,0)))</f>
        <v>0</v>
      </c>
      <c r="V276" s="67">
        <f>$G276+$H276+$K276+IF(ISBLANK($E276),0,$F276*VLOOKUP($E276,'INFO_Matières recyclables'!$I$6:$M$14,3,0))</f>
        <v>0</v>
      </c>
      <c r="W276" s="67">
        <f>$I276+$J276+$L276+$M276+$N276+$O276+$P276+$Q276+$R276+IF(ISBLANK($E276),0,$F276*(1-VLOOKUP($E276,'INFO_Matières recyclables'!$I$6:$M$14,3,0)))</f>
        <v>0</v>
      </c>
      <c r="X276" s="67">
        <f>$G276+$H276+$I276+IF(ISBLANK($E276),0,$F276*VLOOKUP($E276,'INFO_Matières recyclables'!$I$6:$M$14,4,0))</f>
        <v>0</v>
      </c>
      <c r="Y276" s="67">
        <f>$J276+$K276+$L276+$M276+$N276+$O276+$P276+$Q276+$R276+IF(ISBLANK($E276),0,$F276*(1-VLOOKUP($E276,'INFO_Matières recyclables'!$I$6:$M$14,4,0)))</f>
        <v>0</v>
      </c>
      <c r="Z276" s="67">
        <f>$G276+$H276+$I276+$J276+IF(ISBLANK($E276),0,$F276*VLOOKUP($E276,'INFO_Matières recyclables'!$I$6:$M$14,5,0))</f>
        <v>0</v>
      </c>
      <c r="AA276" s="67">
        <f>$K276+$L276+$M276+$N276+$O276+$P276+$Q276+$R276+IF(ISBLANK($E276),0,$F276*(1-VLOOKUP($E276,'INFO_Matières recyclables'!$I$6:$M$14,5,0)))</f>
        <v>0</v>
      </c>
    </row>
    <row r="277" spans="2:27" x14ac:dyDescent="0.35">
      <c r="B277" s="5"/>
      <c r="C277" s="5"/>
      <c r="D277" s="26"/>
      <c r="E277" s="56"/>
      <c r="F277" s="58"/>
      <c r="G277" s="54"/>
      <c r="H277" s="54"/>
      <c r="I277" s="54"/>
      <c r="J277" s="54"/>
      <c r="K277" s="54"/>
      <c r="L277" s="54"/>
      <c r="M277" s="54"/>
      <c r="N277" s="54"/>
      <c r="O277" s="54"/>
      <c r="P277" s="61"/>
      <c r="Q277" s="75"/>
      <c r="R277" s="66"/>
      <c r="T277" s="67">
        <f>$G277+$H277+$L277+IF(ISBLANK($E277),0,$F277*VLOOKUP($E277,'INFO_Matières recyclables'!$I$6:$M$14,2,0))</f>
        <v>0</v>
      </c>
      <c r="U277" s="67">
        <f>$I277+$J277+$K277+$M277+$N277+$O277+$P277+$Q277+$R277+IF(ISBLANK($E277),0,$F277*(1-VLOOKUP($E277,'INFO_Matières recyclables'!$I$6:$M$14,2,0)))</f>
        <v>0</v>
      </c>
      <c r="V277" s="67">
        <f>$G277+$H277+$K277+IF(ISBLANK($E277),0,$F277*VLOOKUP($E277,'INFO_Matières recyclables'!$I$6:$M$14,3,0))</f>
        <v>0</v>
      </c>
      <c r="W277" s="67">
        <f>$I277+$J277+$L277+$M277+$N277+$O277+$P277+$Q277+$R277+IF(ISBLANK($E277),0,$F277*(1-VLOOKUP($E277,'INFO_Matières recyclables'!$I$6:$M$14,3,0)))</f>
        <v>0</v>
      </c>
      <c r="X277" s="67">
        <f>$G277+$H277+$I277+IF(ISBLANK($E277),0,$F277*VLOOKUP($E277,'INFO_Matières recyclables'!$I$6:$M$14,4,0))</f>
        <v>0</v>
      </c>
      <c r="Y277" s="67">
        <f>$J277+$K277+$L277+$M277+$N277+$O277+$P277+$Q277+$R277+IF(ISBLANK($E277),0,$F277*(1-VLOOKUP($E277,'INFO_Matières recyclables'!$I$6:$M$14,4,0)))</f>
        <v>0</v>
      </c>
      <c r="Z277" s="67">
        <f>$G277+$H277+$I277+$J277+IF(ISBLANK($E277),0,$F277*VLOOKUP($E277,'INFO_Matières recyclables'!$I$6:$M$14,5,0))</f>
        <v>0</v>
      </c>
      <c r="AA277" s="67">
        <f>$K277+$L277+$M277+$N277+$O277+$P277+$Q277+$R277+IF(ISBLANK($E277),0,$F277*(1-VLOOKUP($E277,'INFO_Matières recyclables'!$I$6:$M$14,5,0)))</f>
        <v>0</v>
      </c>
    </row>
    <row r="278" spans="2:27" x14ac:dyDescent="0.35">
      <c r="B278" s="5"/>
      <c r="C278" s="5"/>
      <c r="D278" s="26"/>
      <c r="E278" s="56"/>
      <c r="F278" s="58"/>
      <c r="G278" s="54"/>
      <c r="H278" s="54"/>
      <c r="I278" s="54"/>
      <c r="J278" s="54"/>
      <c r="K278" s="54"/>
      <c r="L278" s="54"/>
      <c r="M278" s="54"/>
      <c r="N278" s="54"/>
      <c r="O278" s="54"/>
      <c r="P278" s="61"/>
      <c r="Q278" s="75"/>
      <c r="R278" s="66"/>
      <c r="T278" s="67">
        <f>$G278+$H278+$L278+IF(ISBLANK($E278),0,$F278*VLOOKUP($E278,'INFO_Matières recyclables'!$I$6:$M$14,2,0))</f>
        <v>0</v>
      </c>
      <c r="U278" s="67">
        <f>$I278+$J278+$K278+$M278+$N278+$O278+$P278+$Q278+$R278+IF(ISBLANK($E278),0,$F278*(1-VLOOKUP($E278,'INFO_Matières recyclables'!$I$6:$M$14,2,0)))</f>
        <v>0</v>
      </c>
      <c r="V278" s="67">
        <f>$G278+$H278+$K278+IF(ISBLANK($E278),0,$F278*VLOOKUP($E278,'INFO_Matières recyclables'!$I$6:$M$14,3,0))</f>
        <v>0</v>
      </c>
      <c r="W278" s="67">
        <f>$I278+$J278+$L278+$M278+$N278+$O278+$P278+$Q278+$R278+IF(ISBLANK($E278),0,$F278*(1-VLOOKUP($E278,'INFO_Matières recyclables'!$I$6:$M$14,3,0)))</f>
        <v>0</v>
      </c>
      <c r="X278" s="67">
        <f>$G278+$H278+$I278+IF(ISBLANK($E278),0,$F278*VLOOKUP($E278,'INFO_Matières recyclables'!$I$6:$M$14,4,0))</f>
        <v>0</v>
      </c>
      <c r="Y278" s="67">
        <f>$J278+$K278+$L278+$M278+$N278+$O278+$P278+$Q278+$R278+IF(ISBLANK($E278),0,$F278*(1-VLOOKUP($E278,'INFO_Matières recyclables'!$I$6:$M$14,4,0)))</f>
        <v>0</v>
      </c>
      <c r="Z278" s="67">
        <f>$G278+$H278+$I278+$J278+IF(ISBLANK($E278),0,$F278*VLOOKUP($E278,'INFO_Matières recyclables'!$I$6:$M$14,5,0))</f>
        <v>0</v>
      </c>
      <c r="AA278" s="67">
        <f>$K278+$L278+$M278+$N278+$O278+$P278+$Q278+$R278+IF(ISBLANK($E278),0,$F278*(1-VLOOKUP($E278,'INFO_Matières recyclables'!$I$6:$M$14,5,0)))</f>
        <v>0</v>
      </c>
    </row>
    <row r="279" spans="2:27" x14ac:dyDescent="0.35">
      <c r="B279" s="5"/>
      <c r="C279" s="5"/>
      <c r="D279" s="26"/>
      <c r="E279" s="56"/>
      <c r="F279" s="58"/>
      <c r="G279" s="54"/>
      <c r="H279" s="54"/>
      <c r="I279" s="54"/>
      <c r="J279" s="54"/>
      <c r="K279" s="54"/>
      <c r="L279" s="54"/>
      <c r="M279" s="54"/>
      <c r="N279" s="54"/>
      <c r="O279" s="54"/>
      <c r="P279" s="61"/>
      <c r="Q279" s="75"/>
      <c r="R279" s="66"/>
      <c r="T279" s="67">
        <f>$G279+$H279+$L279+IF(ISBLANK($E279),0,$F279*VLOOKUP($E279,'INFO_Matières recyclables'!$I$6:$M$14,2,0))</f>
        <v>0</v>
      </c>
      <c r="U279" s="67">
        <f>$I279+$J279+$K279+$M279+$N279+$O279+$P279+$Q279+$R279+IF(ISBLANK($E279),0,$F279*(1-VLOOKUP($E279,'INFO_Matières recyclables'!$I$6:$M$14,2,0)))</f>
        <v>0</v>
      </c>
      <c r="V279" s="67">
        <f>$G279+$H279+$K279+IF(ISBLANK($E279),0,$F279*VLOOKUP($E279,'INFO_Matières recyclables'!$I$6:$M$14,3,0))</f>
        <v>0</v>
      </c>
      <c r="W279" s="67">
        <f>$I279+$J279+$L279+$M279+$N279+$O279+$P279+$Q279+$R279+IF(ISBLANK($E279),0,$F279*(1-VLOOKUP($E279,'INFO_Matières recyclables'!$I$6:$M$14,3,0)))</f>
        <v>0</v>
      </c>
      <c r="X279" s="67">
        <f>$G279+$H279+$I279+IF(ISBLANK($E279),0,$F279*VLOOKUP($E279,'INFO_Matières recyclables'!$I$6:$M$14,4,0))</f>
        <v>0</v>
      </c>
      <c r="Y279" s="67">
        <f>$J279+$K279+$L279+$M279+$N279+$O279+$P279+$Q279+$R279+IF(ISBLANK($E279),0,$F279*(1-VLOOKUP($E279,'INFO_Matières recyclables'!$I$6:$M$14,4,0)))</f>
        <v>0</v>
      </c>
      <c r="Z279" s="67">
        <f>$G279+$H279+$I279+$J279+IF(ISBLANK($E279),0,$F279*VLOOKUP($E279,'INFO_Matières recyclables'!$I$6:$M$14,5,0))</f>
        <v>0</v>
      </c>
      <c r="AA279" s="67">
        <f>$K279+$L279+$M279+$N279+$O279+$P279+$Q279+$R279+IF(ISBLANK($E279),0,$F279*(1-VLOOKUP($E279,'INFO_Matières recyclables'!$I$6:$M$14,5,0)))</f>
        <v>0</v>
      </c>
    </row>
    <row r="280" spans="2:27" x14ac:dyDescent="0.35">
      <c r="B280" s="5"/>
      <c r="C280" s="5"/>
      <c r="D280" s="26"/>
      <c r="E280" s="56"/>
      <c r="F280" s="58"/>
      <c r="G280" s="54"/>
      <c r="H280" s="54"/>
      <c r="I280" s="54"/>
      <c r="J280" s="54"/>
      <c r="K280" s="54"/>
      <c r="L280" s="54"/>
      <c r="M280" s="54"/>
      <c r="N280" s="54"/>
      <c r="O280" s="54"/>
      <c r="P280" s="61"/>
      <c r="Q280" s="75"/>
      <c r="R280" s="66"/>
      <c r="T280" s="67">
        <f>$G280+$H280+$L280+IF(ISBLANK($E280),0,$F280*VLOOKUP($E280,'INFO_Matières recyclables'!$I$6:$M$14,2,0))</f>
        <v>0</v>
      </c>
      <c r="U280" s="67">
        <f>$I280+$J280+$K280+$M280+$N280+$O280+$P280+$Q280+$R280+IF(ISBLANK($E280),0,$F280*(1-VLOOKUP($E280,'INFO_Matières recyclables'!$I$6:$M$14,2,0)))</f>
        <v>0</v>
      </c>
      <c r="V280" s="67">
        <f>$G280+$H280+$K280+IF(ISBLANK($E280),0,$F280*VLOOKUP($E280,'INFO_Matières recyclables'!$I$6:$M$14,3,0))</f>
        <v>0</v>
      </c>
      <c r="W280" s="67">
        <f>$I280+$J280+$L280+$M280+$N280+$O280+$P280+$Q280+$R280+IF(ISBLANK($E280),0,$F280*(1-VLOOKUP($E280,'INFO_Matières recyclables'!$I$6:$M$14,3,0)))</f>
        <v>0</v>
      </c>
      <c r="X280" s="67">
        <f>$G280+$H280+$I280+IF(ISBLANK($E280),0,$F280*VLOOKUP($E280,'INFO_Matières recyclables'!$I$6:$M$14,4,0))</f>
        <v>0</v>
      </c>
      <c r="Y280" s="67">
        <f>$J280+$K280+$L280+$M280+$N280+$O280+$P280+$Q280+$R280+IF(ISBLANK($E280),0,$F280*(1-VLOOKUP($E280,'INFO_Matières recyclables'!$I$6:$M$14,4,0)))</f>
        <v>0</v>
      </c>
      <c r="Z280" s="67">
        <f>$G280+$H280+$I280+$J280+IF(ISBLANK($E280),0,$F280*VLOOKUP($E280,'INFO_Matières recyclables'!$I$6:$M$14,5,0))</f>
        <v>0</v>
      </c>
      <c r="AA280" s="67">
        <f>$K280+$L280+$M280+$N280+$O280+$P280+$Q280+$R280+IF(ISBLANK($E280),0,$F280*(1-VLOOKUP($E280,'INFO_Matières recyclables'!$I$6:$M$14,5,0)))</f>
        <v>0</v>
      </c>
    </row>
    <row r="281" spans="2:27" x14ac:dyDescent="0.35">
      <c r="B281" s="5"/>
      <c r="C281" s="5"/>
      <c r="D281" s="26"/>
      <c r="E281" s="56"/>
      <c r="F281" s="58"/>
      <c r="G281" s="54"/>
      <c r="H281" s="54"/>
      <c r="I281" s="54"/>
      <c r="J281" s="54"/>
      <c r="K281" s="54"/>
      <c r="L281" s="54"/>
      <c r="M281" s="54"/>
      <c r="N281" s="54"/>
      <c r="O281" s="54"/>
      <c r="P281" s="61"/>
      <c r="Q281" s="75"/>
      <c r="R281" s="66"/>
      <c r="T281" s="67">
        <f>$G281+$H281+$L281+IF(ISBLANK($E281),0,$F281*VLOOKUP($E281,'INFO_Matières recyclables'!$I$6:$M$14,2,0))</f>
        <v>0</v>
      </c>
      <c r="U281" s="67">
        <f>$I281+$J281+$K281+$M281+$N281+$O281+$P281+$Q281+$R281+IF(ISBLANK($E281),0,$F281*(1-VLOOKUP($E281,'INFO_Matières recyclables'!$I$6:$M$14,2,0)))</f>
        <v>0</v>
      </c>
      <c r="V281" s="67">
        <f>$G281+$H281+$K281+IF(ISBLANK($E281),0,$F281*VLOOKUP($E281,'INFO_Matières recyclables'!$I$6:$M$14,3,0))</f>
        <v>0</v>
      </c>
      <c r="W281" s="67">
        <f>$I281+$J281+$L281+$M281+$N281+$O281+$P281+$Q281+$R281+IF(ISBLANK($E281),0,$F281*(1-VLOOKUP($E281,'INFO_Matières recyclables'!$I$6:$M$14,3,0)))</f>
        <v>0</v>
      </c>
      <c r="X281" s="67">
        <f>$G281+$H281+$I281+IF(ISBLANK($E281),0,$F281*VLOOKUP($E281,'INFO_Matières recyclables'!$I$6:$M$14,4,0))</f>
        <v>0</v>
      </c>
      <c r="Y281" s="67">
        <f>$J281+$K281+$L281+$M281+$N281+$O281+$P281+$Q281+$R281+IF(ISBLANK($E281),0,$F281*(1-VLOOKUP($E281,'INFO_Matières recyclables'!$I$6:$M$14,4,0)))</f>
        <v>0</v>
      </c>
      <c r="Z281" s="67">
        <f>$G281+$H281+$I281+$J281+IF(ISBLANK($E281),0,$F281*VLOOKUP($E281,'INFO_Matières recyclables'!$I$6:$M$14,5,0))</f>
        <v>0</v>
      </c>
      <c r="AA281" s="67">
        <f>$K281+$L281+$M281+$N281+$O281+$P281+$Q281+$R281+IF(ISBLANK($E281),0,$F281*(1-VLOOKUP($E281,'INFO_Matières recyclables'!$I$6:$M$14,5,0)))</f>
        <v>0</v>
      </c>
    </row>
    <row r="282" spans="2:27" x14ac:dyDescent="0.35">
      <c r="B282" s="5"/>
      <c r="C282" s="5"/>
      <c r="D282" s="26"/>
      <c r="E282" s="56"/>
      <c r="F282" s="58"/>
      <c r="G282" s="54"/>
      <c r="H282" s="54"/>
      <c r="I282" s="54"/>
      <c r="J282" s="54"/>
      <c r="K282" s="54"/>
      <c r="L282" s="54"/>
      <c r="M282" s="54"/>
      <c r="N282" s="54"/>
      <c r="O282" s="54"/>
      <c r="P282" s="61"/>
      <c r="Q282" s="75"/>
      <c r="R282" s="66"/>
      <c r="T282" s="67">
        <f>$G282+$H282+$L282+IF(ISBLANK($E282),0,$F282*VLOOKUP($E282,'INFO_Matières recyclables'!$I$6:$M$14,2,0))</f>
        <v>0</v>
      </c>
      <c r="U282" s="67">
        <f>$I282+$J282+$K282+$M282+$N282+$O282+$P282+$Q282+$R282+IF(ISBLANK($E282),0,$F282*(1-VLOOKUP($E282,'INFO_Matières recyclables'!$I$6:$M$14,2,0)))</f>
        <v>0</v>
      </c>
      <c r="V282" s="67">
        <f>$G282+$H282+$K282+IF(ISBLANK($E282),0,$F282*VLOOKUP($E282,'INFO_Matières recyclables'!$I$6:$M$14,3,0))</f>
        <v>0</v>
      </c>
      <c r="W282" s="67">
        <f>$I282+$J282+$L282+$M282+$N282+$O282+$P282+$Q282+$R282+IF(ISBLANK($E282),0,$F282*(1-VLOOKUP($E282,'INFO_Matières recyclables'!$I$6:$M$14,3,0)))</f>
        <v>0</v>
      </c>
      <c r="X282" s="67">
        <f>$G282+$H282+$I282+IF(ISBLANK($E282),0,$F282*VLOOKUP($E282,'INFO_Matières recyclables'!$I$6:$M$14,4,0))</f>
        <v>0</v>
      </c>
      <c r="Y282" s="67">
        <f>$J282+$K282+$L282+$M282+$N282+$O282+$P282+$Q282+$R282+IF(ISBLANK($E282),0,$F282*(1-VLOOKUP($E282,'INFO_Matières recyclables'!$I$6:$M$14,4,0)))</f>
        <v>0</v>
      </c>
      <c r="Z282" s="67">
        <f>$G282+$H282+$I282+$J282+IF(ISBLANK($E282),0,$F282*VLOOKUP($E282,'INFO_Matières recyclables'!$I$6:$M$14,5,0))</f>
        <v>0</v>
      </c>
      <c r="AA282" s="67">
        <f>$K282+$L282+$M282+$N282+$O282+$P282+$Q282+$R282+IF(ISBLANK($E282),0,$F282*(1-VLOOKUP($E282,'INFO_Matières recyclables'!$I$6:$M$14,5,0)))</f>
        <v>0</v>
      </c>
    </row>
    <row r="283" spans="2:27" x14ac:dyDescent="0.35">
      <c r="B283" s="5"/>
      <c r="C283" s="5"/>
      <c r="D283" s="26"/>
      <c r="E283" s="56"/>
      <c r="F283" s="58"/>
      <c r="G283" s="54"/>
      <c r="H283" s="54"/>
      <c r="I283" s="54"/>
      <c r="J283" s="54"/>
      <c r="K283" s="54"/>
      <c r="L283" s="54"/>
      <c r="M283" s="54"/>
      <c r="N283" s="54"/>
      <c r="O283" s="54"/>
      <c r="P283" s="61"/>
      <c r="Q283" s="75"/>
      <c r="R283" s="66"/>
      <c r="T283" s="67">
        <f>$G283+$H283+$L283+IF(ISBLANK($E283),0,$F283*VLOOKUP($E283,'INFO_Matières recyclables'!$I$6:$M$14,2,0))</f>
        <v>0</v>
      </c>
      <c r="U283" s="67">
        <f>$I283+$J283+$K283+$M283+$N283+$O283+$P283+$Q283+$R283+IF(ISBLANK($E283),0,$F283*(1-VLOOKUP($E283,'INFO_Matières recyclables'!$I$6:$M$14,2,0)))</f>
        <v>0</v>
      </c>
      <c r="V283" s="67">
        <f>$G283+$H283+$K283+IF(ISBLANK($E283),0,$F283*VLOOKUP($E283,'INFO_Matières recyclables'!$I$6:$M$14,3,0))</f>
        <v>0</v>
      </c>
      <c r="W283" s="67">
        <f>$I283+$J283+$L283+$M283+$N283+$O283+$P283+$Q283+$R283+IF(ISBLANK($E283),0,$F283*(1-VLOOKUP($E283,'INFO_Matières recyclables'!$I$6:$M$14,3,0)))</f>
        <v>0</v>
      </c>
      <c r="X283" s="67">
        <f>$G283+$H283+$I283+IF(ISBLANK($E283),0,$F283*VLOOKUP($E283,'INFO_Matières recyclables'!$I$6:$M$14,4,0))</f>
        <v>0</v>
      </c>
      <c r="Y283" s="67">
        <f>$J283+$K283+$L283+$M283+$N283+$O283+$P283+$Q283+$R283+IF(ISBLANK($E283),0,$F283*(1-VLOOKUP($E283,'INFO_Matières recyclables'!$I$6:$M$14,4,0)))</f>
        <v>0</v>
      </c>
      <c r="Z283" s="67">
        <f>$G283+$H283+$I283+$J283+IF(ISBLANK($E283),0,$F283*VLOOKUP($E283,'INFO_Matières recyclables'!$I$6:$M$14,5,0))</f>
        <v>0</v>
      </c>
      <c r="AA283" s="67">
        <f>$K283+$L283+$M283+$N283+$O283+$P283+$Q283+$R283+IF(ISBLANK($E283),0,$F283*(1-VLOOKUP($E283,'INFO_Matières recyclables'!$I$6:$M$14,5,0)))</f>
        <v>0</v>
      </c>
    </row>
    <row r="284" spans="2:27" x14ac:dyDescent="0.35">
      <c r="B284" s="5"/>
      <c r="C284" s="5"/>
      <c r="D284" s="26"/>
      <c r="E284" s="56"/>
      <c r="F284" s="58"/>
      <c r="G284" s="54"/>
      <c r="H284" s="54"/>
      <c r="I284" s="54"/>
      <c r="J284" s="54"/>
      <c r="K284" s="54"/>
      <c r="L284" s="54"/>
      <c r="M284" s="54"/>
      <c r="N284" s="54"/>
      <c r="O284" s="54"/>
      <c r="P284" s="61"/>
      <c r="Q284" s="75"/>
      <c r="R284" s="66"/>
      <c r="T284" s="67">
        <f>$G284+$H284+$L284+IF(ISBLANK($E284),0,$F284*VLOOKUP($E284,'INFO_Matières recyclables'!$I$6:$M$14,2,0))</f>
        <v>0</v>
      </c>
      <c r="U284" s="67">
        <f>$I284+$J284+$K284+$M284+$N284+$O284+$P284+$Q284+$R284+IF(ISBLANK($E284),0,$F284*(1-VLOOKUP($E284,'INFO_Matières recyclables'!$I$6:$M$14,2,0)))</f>
        <v>0</v>
      </c>
      <c r="V284" s="67">
        <f>$G284+$H284+$K284+IF(ISBLANK($E284),0,$F284*VLOOKUP($E284,'INFO_Matières recyclables'!$I$6:$M$14,3,0))</f>
        <v>0</v>
      </c>
      <c r="W284" s="67">
        <f>$I284+$J284+$L284+$M284+$N284+$O284+$P284+$Q284+$R284+IF(ISBLANK($E284),0,$F284*(1-VLOOKUP($E284,'INFO_Matières recyclables'!$I$6:$M$14,3,0)))</f>
        <v>0</v>
      </c>
      <c r="X284" s="67">
        <f>$G284+$H284+$I284+IF(ISBLANK($E284),0,$F284*VLOOKUP($E284,'INFO_Matières recyclables'!$I$6:$M$14,4,0))</f>
        <v>0</v>
      </c>
      <c r="Y284" s="67">
        <f>$J284+$K284+$L284+$M284+$N284+$O284+$P284+$Q284+$R284+IF(ISBLANK($E284),0,$F284*(1-VLOOKUP($E284,'INFO_Matières recyclables'!$I$6:$M$14,4,0)))</f>
        <v>0</v>
      </c>
      <c r="Z284" s="67">
        <f>$G284+$H284+$I284+$J284+IF(ISBLANK($E284),0,$F284*VLOOKUP($E284,'INFO_Matières recyclables'!$I$6:$M$14,5,0))</f>
        <v>0</v>
      </c>
      <c r="AA284" s="67">
        <f>$K284+$L284+$M284+$N284+$O284+$P284+$Q284+$R284+IF(ISBLANK($E284),0,$F284*(1-VLOOKUP($E284,'INFO_Matières recyclables'!$I$6:$M$14,5,0)))</f>
        <v>0</v>
      </c>
    </row>
    <row r="285" spans="2:27" x14ac:dyDescent="0.35">
      <c r="B285" s="5"/>
      <c r="C285" s="5"/>
      <c r="D285" s="26"/>
      <c r="E285" s="56"/>
      <c r="F285" s="58"/>
      <c r="G285" s="54"/>
      <c r="H285" s="54"/>
      <c r="I285" s="54"/>
      <c r="J285" s="54"/>
      <c r="K285" s="54"/>
      <c r="L285" s="54"/>
      <c r="M285" s="54"/>
      <c r="N285" s="54"/>
      <c r="O285" s="54"/>
      <c r="P285" s="61"/>
      <c r="Q285" s="75"/>
      <c r="R285" s="66"/>
      <c r="T285" s="67">
        <f>$G285+$H285+$L285+IF(ISBLANK($E285),0,$F285*VLOOKUP($E285,'INFO_Matières recyclables'!$I$6:$M$14,2,0))</f>
        <v>0</v>
      </c>
      <c r="U285" s="67">
        <f>$I285+$J285+$K285+$M285+$N285+$O285+$P285+$Q285+$R285+IF(ISBLANK($E285),0,$F285*(1-VLOOKUP($E285,'INFO_Matières recyclables'!$I$6:$M$14,2,0)))</f>
        <v>0</v>
      </c>
      <c r="V285" s="67">
        <f>$G285+$H285+$K285+IF(ISBLANK($E285),0,$F285*VLOOKUP($E285,'INFO_Matières recyclables'!$I$6:$M$14,3,0))</f>
        <v>0</v>
      </c>
      <c r="W285" s="67">
        <f>$I285+$J285+$L285+$M285+$N285+$O285+$P285+$Q285+$R285+IF(ISBLANK($E285),0,$F285*(1-VLOOKUP($E285,'INFO_Matières recyclables'!$I$6:$M$14,3,0)))</f>
        <v>0</v>
      </c>
      <c r="X285" s="67">
        <f>$G285+$H285+$I285+IF(ISBLANK($E285),0,$F285*VLOOKUP($E285,'INFO_Matières recyclables'!$I$6:$M$14,4,0))</f>
        <v>0</v>
      </c>
      <c r="Y285" s="67">
        <f>$J285+$K285+$L285+$M285+$N285+$O285+$P285+$Q285+$R285+IF(ISBLANK($E285),0,$F285*(1-VLOOKUP($E285,'INFO_Matières recyclables'!$I$6:$M$14,4,0)))</f>
        <v>0</v>
      </c>
      <c r="Z285" s="67">
        <f>$G285+$H285+$I285+$J285+IF(ISBLANK($E285),0,$F285*VLOOKUP($E285,'INFO_Matières recyclables'!$I$6:$M$14,5,0))</f>
        <v>0</v>
      </c>
      <c r="AA285" s="67">
        <f>$K285+$L285+$M285+$N285+$O285+$P285+$Q285+$R285+IF(ISBLANK($E285),0,$F285*(1-VLOOKUP($E285,'INFO_Matières recyclables'!$I$6:$M$14,5,0)))</f>
        <v>0</v>
      </c>
    </row>
    <row r="286" spans="2:27" x14ac:dyDescent="0.35">
      <c r="B286" s="5"/>
      <c r="C286" s="5"/>
      <c r="D286" s="26"/>
      <c r="E286" s="56"/>
      <c r="F286" s="58"/>
      <c r="G286" s="54"/>
      <c r="H286" s="54"/>
      <c r="I286" s="54"/>
      <c r="J286" s="54"/>
      <c r="K286" s="54"/>
      <c r="L286" s="54"/>
      <c r="M286" s="54"/>
      <c r="N286" s="54"/>
      <c r="O286" s="54"/>
      <c r="P286" s="61"/>
      <c r="Q286" s="75"/>
      <c r="R286" s="66"/>
      <c r="T286" s="67">
        <f>$G286+$H286+$L286+IF(ISBLANK($E286),0,$F286*VLOOKUP($E286,'INFO_Matières recyclables'!$I$6:$M$14,2,0))</f>
        <v>0</v>
      </c>
      <c r="U286" s="67">
        <f>$I286+$J286+$K286+$M286+$N286+$O286+$P286+$Q286+$R286+IF(ISBLANK($E286),0,$F286*(1-VLOOKUP($E286,'INFO_Matières recyclables'!$I$6:$M$14,2,0)))</f>
        <v>0</v>
      </c>
      <c r="V286" s="67">
        <f>$G286+$H286+$K286+IF(ISBLANK($E286),0,$F286*VLOOKUP($E286,'INFO_Matières recyclables'!$I$6:$M$14,3,0))</f>
        <v>0</v>
      </c>
      <c r="W286" s="67">
        <f>$I286+$J286+$L286+$M286+$N286+$O286+$P286+$Q286+$R286+IF(ISBLANK($E286),0,$F286*(1-VLOOKUP($E286,'INFO_Matières recyclables'!$I$6:$M$14,3,0)))</f>
        <v>0</v>
      </c>
      <c r="X286" s="67">
        <f>$G286+$H286+$I286+IF(ISBLANK($E286),0,$F286*VLOOKUP($E286,'INFO_Matières recyclables'!$I$6:$M$14,4,0))</f>
        <v>0</v>
      </c>
      <c r="Y286" s="67">
        <f>$J286+$K286+$L286+$M286+$N286+$O286+$P286+$Q286+$R286+IF(ISBLANK($E286),0,$F286*(1-VLOOKUP($E286,'INFO_Matières recyclables'!$I$6:$M$14,4,0)))</f>
        <v>0</v>
      </c>
      <c r="Z286" s="67">
        <f>$G286+$H286+$I286+$J286+IF(ISBLANK($E286),0,$F286*VLOOKUP($E286,'INFO_Matières recyclables'!$I$6:$M$14,5,0))</f>
        <v>0</v>
      </c>
      <c r="AA286" s="67">
        <f>$K286+$L286+$M286+$N286+$O286+$P286+$Q286+$R286+IF(ISBLANK($E286),0,$F286*(1-VLOOKUP($E286,'INFO_Matières recyclables'!$I$6:$M$14,5,0)))</f>
        <v>0</v>
      </c>
    </row>
    <row r="287" spans="2:27" x14ac:dyDescent="0.35">
      <c r="B287" s="5"/>
      <c r="C287" s="5"/>
      <c r="D287" s="26"/>
      <c r="E287" s="56"/>
      <c r="F287" s="58"/>
      <c r="G287" s="54"/>
      <c r="H287" s="54"/>
      <c r="I287" s="54"/>
      <c r="J287" s="54"/>
      <c r="K287" s="54"/>
      <c r="L287" s="54"/>
      <c r="M287" s="54"/>
      <c r="N287" s="54"/>
      <c r="O287" s="54"/>
      <c r="P287" s="61"/>
      <c r="Q287" s="75"/>
      <c r="R287" s="66"/>
      <c r="T287" s="67">
        <f>$G287+$H287+$L287+IF(ISBLANK($E287),0,$F287*VLOOKUP($E287,'INFO_Matières recyclables'!$I$6:$M$14,2,0))</f>
        <v>0</v>
      </c>
      <c r="U287" s="67">
        <f>$I287+$J287+$K287+$M287+$N287+$O287+$P287+$Q287+$R287+IF(ISBLANK($E287),0,$F287*(1-VLOOKUP($E287,'INFO_Matières recyclables'!$I$6:$M$14,2,0)))</f>
        <v>0</v>
      </c>
      <c r="V287" s="67">
        <f>$G287+$H287+$K287+IF(ISBLANK($E287),0,$F287*VLOOKUP($E287,'INFO_Matières recyclables'!$I$6:$M$14,3,0))</f>
        <v>0</v>
      </c>
      <c r="W287" s="67">
        <f>$I287+$J287+$L287+$M287+$N287+$O287+$P287+$Q287+$R287+IF(ISBLANK($E287),0,$F287*(1-VLOOKUP($E287,'INFO_Matières recyclables'!$I$6:$M$14,3,0)))</f>
        <v>0</v>
      </c>
      <c r="X287" s="67">
        <f>$G287+$H287+$I287+IF(ISBLANK($E287),0,$F287*VLOOKUP($E287,'INFO_Matières recyclables'!$I$6:$M$14,4,0))</f>
        <v>0</v>
      </c>
      <c r="Y287" s="67">
        <f>$J287+$K287+$L287+$M287+$N287+$O287+$P287+$Q287+$R287+IF(ISBLANK($E287),0,$F287*(1-VLOOKUP($E287,'INFO_Matières recyclables'!$I$6:$M$14,4,0)))</f>
        <v>0</v>
      </c>
      <c r="Z287" s="67">
        <f>$G287+$H287+$I287+$J287+IF(ISBLANK($E287),0,$F287*VLOOKUP($E287,'INFO_Matières recyclables'!$I$6:$M$14,5,0))</f>
        <v>0</v>
      </c>
      <c r="AA287" s="67">
        <f>$K287+$L287+$M287+$N287+$O287+$P287+$Q287+$R287+IF(ISBLANK($E287),0,$F287*(1-VLOOKUP($E287,'INFO_Matières recyclables'!$I$6:$M$14,5,0)))</f>
        <v>0</v>
      </c>
    </row>
    <row r="288" spans="2:27" x14ac:dyDescent="0.35">
      <c r="B288" s="5"/>
      <c r="C288" s="5"/>
      <c r="D288" s="26"/>
      <c r="E288" s="56"/>
      <c r="F288" s="58"/>
      <c r="G288" s="54"/>
      <c r="H288" s="54"/>
      <c r="I288" s="54"/>
      <c r="J288" s="54"/>
      <c r="K288" s="54"/>
      <c r="L288" s="54"/>
      <c r="M288" s="54"/>
      <c r="N288" s="54"/>
      <c r="O288" s="54"/>
      <c r="P288" s="61"/>
      <c r="Q288" s="75"/>
      <c r="R288" s="66"/>
      <c r="T288" s="67">
        <f>$G288+$H288+$L288+IF(ISBLANK($E288),0,$F288*VLOOKUP($E288,'INFO_Matières recyclables'!$I$6:$M$14,2,0))</f>
        <v>0</v>
      </c>
      <c r="U288" s="67">
        <f>$I288+$J288+$K288+$M288+$N288+$O288+$P288+$Q288+$R288+IF(ISBLANK($E288),0,$F288*(1-VLOOKUP($E288,'INFO_Matières recyclables'!$I$6:$M$14,2,0)))</f>
        <v>0</v>
      </c>
      <c r="V288" s="67">
        <f>$G288+$H288+$K288+IF(ISBLANK($E288),0,$F288*VLOOKUP($E288,'INFO_Matières recyclables'!$I$6:$M$14,3,0))</f>
        <v>0</v>
      </c>
      <c r="W288" s="67">
        <f>$I288+$J288+$L288+$M288+$N288+$O288+$P288+$Q288+$R288+IF(ISBLANK($E288),0,$F288*(1-VLOOKUP($E288,'INFO_Matières recyclables'!$I$6:$M$14,3,0)))</f>
        <v>0</v>
      </c>
      <c r="X288" s="67">
        <f>$G288+$H288+$I288+IF(ISBLANK($E288),0,$F288*VLOOKUP($E288,'INFO_Matières recyclables'!$I$6:$M$14,4,0))</f>
        <v>0</v>
      </c>
      <c r="Y288" s="67">
        <f>$J288+$K288+$L288+$M288+$N288+$O288+$P288+$Q288+$R288+IF(ISBLANK($E288),0,$F288*(1-VLOOKUP($E288,'INFO_Matières recyclables'!$I$6:$M$14,4,0)))</f>
        <v>0</v>
      </c>
      <c r="Z288" s="67">
        <f>$G288+$H288+$I288+$J288+IF(ISBLANK($E288),0,$F288*VLOOKUP($E288,'INFO_Matières recyclables'!$I$6:$M$14,5,0))</f>
        <v>0</v>
      </c>
      <c r="AA288" s="67">
        <f>$K288+$L288+$M288+$N288+$O288+$P288+$Q288+$R288+IF(ISBLANK($E288),0,$F288*(1-VLOOKUP($E288,'INFO_Matières recyclables'!$I$6:$M$14,5,0)))</f>
        <v>0</v>
      </c>
    </row>
    <row r="289" spans="2:27" x14ac:dyDescent="0.35">
      <c r="B289" s="5"/>
      <c r="C289" s="5"/>
      <c r="D289" s="26"/>
      <c r="E289" s="56"/>
      <c r="F289" s="58"/>
      <c r="G289" s="54"/>
      <c r="H289" s="54"/>
      <c r="I289" s="54"/>
      <c r="J289" s="54"/>
      <c r="K289" s="54"/>
      <c r="L289" s="54"/>
      <c r="M289" s="54"/>
      <c r="N289" s="54"/>
      <c r="O289" s="54"/>
      <c r="P289" s="61"/>
      <c r="Q289" s="75"/>
      <c r="R289" s="66"/>
      <c r="T289" s="67">
        <f>$G289+$H289+$L289+IF(ISBLANK($E289),0,$F289*VLOOKUP($E289,'INFO_Matières recyclables'!$I$6:$M$14,2,0))</f>
        <v>0</v>
      </c>
      <c r="U289" s="67">
        <f>$I289+$J289+$K289+$M289+$N289+$O289+$P289+$Q289+$R289+IF(ISBLANK($E289),0,$F289*(1-VLOOKUP($E289,'INFO_Matières recyclables'!$I$6:$M$14,2,0)))</f>
        <v>0</v>
      </c>
      <c r="V289" s="67">
        <f>$G289+$H289+$K289+IF(ISBLANK($E289),0,$F289*VLOOKUP($E289,'INFO_Matières recyclables'!$I$6:$M$14,3,0))</f>
        <v>0</v>
      </c>
      <c r="W289" s="67">
        <f>$I289+$J289+$L289+$M289+$N289+$O289+$P289+$Q289+$R289+IF(ISBLANK($E289),0,$F289*(1-VLOOKUP($E289,'INFO_Matières recyclables'!$I$6:$M$14,3,0)))</f>
        <v>0</v>
      </c>
      <c r="X289" s="67">
        <f>$G289+$H289+$I289+IF(ISBLANK($E289),0,$F289*VLOOKUP($E289,'INFO_Matières recyclables'!$I$6:$M$14,4,0))</f>
        <v>0</v>
      </c>
      <c r="Y289" s="67">
        <f>$J289+$K289+$L289+$M289+$N289+$O289+$P289+$Q289+$R289+IF(ISBLANK($E289),0,$F289*(1-VLOOKUP($E289,'INFO_Matières recyclables'!$I$6:$M$14,4,0)))</f>
        <v>0</v>
      </c>
      <c r="Z289" s="67">
        <f>$G289+$H289+$I289+$J289+IF(ISBLANK($E289),0,$F289*VLOOKUP($E289,'INFO_Matières recyclables'!$I$6:$M$14,5,0))</f>
        <v>0</v>
      </c>
      <c r="AA289" s="67">
        <f>$K289+$L289+$M289+$N289+$O289+$P289+$Q289+$R289+IF(ISBLANK($E289),0,$F289*(1-VLOOKUP($E289,'INFO_Matières recyclables'!$I$6:$M$14,5,0)))</f>
        <v>0</v>
      </c>
    </row>
    <row r="290" spans="2:27" x14ac:dyDescent="0.35">
      <c r="B290" s="5"/>
      <c r="C290" s="5"/>
      <c r="D290" s="26"/>
      <c r="E290" s="56"/>
      <c r="F290" s="58"/>
      <c r="G290" s="54"/>
      <c r="H290" s="54"/>
      <c r="I290" s="54"/>
      <c r="J290" s="54"/>
      <c r="K290" s="54"/>
      <c r="L290" s="54"/>
      <c r="M290" s="54"/>
      <c r="N290" s="54"/>
      <c r="O290" s="54"/>
      <c r="P290" s="61"/>
      <c r="Q290" s="75"/>
      <c r="R290" s="66"/>
      <c r="T290" s="67">
        <f>$G290+$H290+$L290+IF(ISBLANK($E290),0,$F290*VLOOKUP($E290,'INFO_Matières recyclables'!$I$6:$M$14,2,0))</f>
        <v>0</v>
      </c>
      <c r="U290" s="67">
        <f>$I290+$J290+$K290+$M290+$N290+$O290+$P290+$Q290+$R290+IF(ISBLANK($E290),0,$F290*(1-VLOOKUP($E290,'INFO_Matières recyclables'!$I$6:$M$14,2,0)))</f>
        <v>0</v>
      </c>
      <c r="V290" s="67">
        <f>$G290+$H290+$K290+IF(ISBLANK($E290),0,$F290*VLOOKUP($E290,'INFO_Matières recyclables'!$I$6:$M$14,3,0))</f>
        <v>0</v>
      </c>
      <c r="W290" s="67">
        <f>$I290+$J290+$L290+$M290+$N290+$O290+$P290+$Q290+$R290+IF(ISBLANK($E290),0,$F290*(1-VLOOKUP($E290,'INFO_Matières recyclables'!$I$6:$M$14,3,0)))</f>
        <v>0</v>
      </c>
      <c r="X290" s="67">
        <f>$G290+$H290+$I290+IF(ISBLANK($E290),0,$F290*VLOOKUP($E290,'INFO_Matières recyclables'!$I$6:$M$14,4,0))</f>
        <v>0</v>
      </c>
      <c r="Y290" s="67">
        <f>$J290+$K290+$L290+$M290+$N290+$O290+$P290+$Q290+$R290+IF(ISBLANK($E290),0,$F290*(1-VLOOKUP($E290,'INFO_Matières recyclables'!$I$6:$M$14,4,0)))</f>
        <v>0</v>
      </c>
      <c r="Z290" s="67">
        <f>$G290+$H290+$I290+$J290+IF(ISBLANK($E290),0,$F290*VLOOKUP($E290,'INFO_Matières recyclables'!$I$6:$M$14,5,0))</f>
        <v>0</v>
      </c>
      <c r="AA290" s="67">
        <f>$K290+$L290+$M290+$N290+$O290+$P290+$Q290+$R290+IF(ISBLANK($E290),0,$F290*(1-VLOOKUP($E290,'INFO_Matières recyclables'!$I$6:$M$14,5,0)))</f>
        <v>0</v>
      </c>
    </row>
    <row r="291" spans="2:27" x14ac:dyDescent="0.35">
      <c r="B291" s="5"/>
      <c r="C291" s="5"/>
      <c r="D291" s="26"/>
      <c r="E291" s="56"/>
      <c r="F291" s="58"/>
      <c r="G291" s="54"/>
      <c r="H291" s="54"/>
      <c r="I291" s="54"/>
      <c r="J291" s="54"/>
      <c r="K291" s="54"/>
      <c r="L291" s="54"/>
      <c r="M291" s="54"/>
      <c r="N291" s="54"/>
      <c r="O291" s="54"/>
      <c r="P291" s="61"/>
      <c r="Q291" s="75"/>
      <c r="R291" s="66"/>
      <c r="T291" s="67">
        <f>$G291+$H291+$L291+IF(ISBLANK($E291),0,$F291*VLOOKUP($E291,'INFO_Matières recyclables'!$I$6:$M$14,2,0))</f>
        <v>0</v>
      </c>
      <c r="U291" s="67">
        <f>$I291+$J291+$K291+$M291+$N291+$O291+$P291+$Q291+$R291+IF(ISBLANK($E291),0,$F291*(1-VLOOKUP($E291,'INFO_Matières recyclables'!$I$6:$M$14,2,0)))</f>
        <v>0</v>
      </c>
      <c r="V291" s="67">
        <f>$G291+$H291+$K291+IF(ISBLANK($E291),0,$F291*VLOOKUP($E291,'INFO_Matières recyclables'!$I$6:$M$14,3,0))</f>
        <v>0</v>
      </c>
      <c r="W291" s="67">
        <f>$I291+$J291+$L291+$M291+$N291+$O291+$P291+$Q291+$R291+IF(ISBLANK($E291),0,$F291*(1-VLOOKUP($E291,'INFO_Matières recyclables'!$I$6:$M$14,3,0)))</f>
        <v>0</v>
      </c>
      <c r="X291" s="67">
        <f>$G291+$H291+$I291+IF(ISBLANK($E291),0,$F291*VLOOKUP($E291,'INFO_Matières recyclables'!$I$6:$M$14,4,0))</f>
        <v>0</v>
      </c>
      <c r="Y291" s="67">
        <f>$J291+$K291+$L291+$M291+$N291+$O291+$P291+$Q291+$R291+IF(ISBLANK($E291),0,$F291*(1-VLOOKUP($E291,'INFO_Matières recyclables'!$I$6:$M$14,4,0)))</f>
        <v>0</v>
      </c>
      <c r="Z291" s="67">
        <f>$G291+$H291+$I291+$J291+IF(ISBLANK($E291),0,$F291*VLOOKUP($E291,'INFO_Matières recyclables'!$I$6:$M$14,5,0))</f>
        <v>0</v>
      </c>
      <c r="AA291" s="67">
        <f>$K291+$L291+$M291+$N291+$O291+$P291+$Q291+$R291+IF(ISBLANK($E291),0,$F291*(1-VLOOKUP($E291,'INFO_Matières recyclables'!$I$6:$M$14,5,0)))</f>
        <v>0</v>
      </c>
    </row>
    <row r="292" spans="2:27" x14ac:dyDescent="0.35">
      <c r="B292" s="5"/>
      <c r="C292" s="5"/>
      <c r="D292" s="26"/>
      <c r="E292" s="56"/>
      <c r="F292" s="58"/>
      <c r="G292" s="54"/>
      <c r="H292" s="54"/>
      <c r="I292" s="54"/>
      <c r="J292" s="54"/>
      <c r="K292" s="54"/>
      <c r="L292" s="54"/>
      <c r="M292" s="54"/>
      <c r="N292" s="54"/>
      <c r="O292" s="54"/>
      <c r="P292" s="61"/>
      <c r="Q292" s="75"/>
      <c r="R292" s="66"/>
      <c r="T292" s="67">
        <f>$G292+$H292+$L292+IF(ISBLANK($E292),0,$F292*VLOOKUP($E292,'INFO_Matières recyclables'!$I$6:$M$14,2,0))</f>
        <v>0</v>
      </c>
      <c r="U292" s="67">
        <f>$I292+$J292+$K292+$M292+$N292+$O292+$P292+$Q292+$R292+IF(ISBLANK($E292),0,$F292*(1-VLOOKUP($E292,'INFO_Matières recyclables'!$I$6:$M$14,2,0)))</f>
        <v>0</v>
      </c>
      <c r="V292" s="67">
        <f>$G292+$H292+$K292+IF(ISBLANK($E292),0,$F292*VLOOKUP($E292,'INFO_Matières recyclables'!$I$6:$M$14,3,0))</f>
        <v>0</v>
      </c>
      <c r="W292" s="67">
        <f>$I292+$J292+$L292+$M292+$N292+$O292+$P292+$Q292+$R292+IF(ISBLANK($E292),0,$F292*(1-VLOOKUP($E292,'INFO_Matières recyclables'!$I$6:$M$14,3,0)))</f>
        <v>0</v>
      </c>
      <c r="X292" s="67">
        <f>$G292+$H292+$I292+IF(ISBLANK($E292),0,$F292*VLOOKUP($E292,'INFO_Matières recyclables'!$I$6:$M$14,4,0))</f>
        <v>0</v>
      </c>
      <c r="Y292" s="67">
        <f>$J292+$K292+$L292+$M292+$N292+$O292+$P292+$Q292+$R292+IF(ISBLANK($E292),0,$F292*(1-VLOOKUP($E292,'INFO_Matières recyclables'!$I$6:$M$14,4,0)))</f>
        <v>0</v>
      </c>
      <c r="Z292" s="67">
        <f>$G292+$H292+$I292+$J292+IF(ISBLANK($E292),0,$F292*VLOOKUP($E292,'INFO_Matières recyclables'!$I$6:$M$14,5,0))</f>
        <v>0</v>
      </c>
      <c r="AA292" s="67">
        <f>$K292+$L292+$M292+$N292+$O292+$P292+$Q292+$R292+IF(ISBLANK($E292),0,$F292*(1-VLOOKUP($E292,'INFO_Matières recyclables'!$I$6:$M$14,5,0)))</f>
        <v>0</v>
      </c>
    </row>
    <row r="293" spans="2:27" x14ac:dyDescent="0.35">
      <c r="B293" s="5"/>
      <c r="C293" s="5"/>
      <c r="D293" s="26"/>
      <c r="E293" s="56"/>
      <c r="F293" s="58"/>
      <c r="G293" s="54"/>
      <c r="H293" s="54"/>
      <c r="I293" s="54"/>
      <c r="J293" s="54"/>
      <c r="K293" s="54"/>
      <c r="L293" s="54"/>
      <c r="M293" s="54"/>
      <c r="N293" s="54"/>
      <c r="O293" s="54"/>
      <c r="P293" s="61"/>
      <c r="Q293" s="75"/>
      <c r="R293" s="66"/>
      <c r="T293" s="67">
        <f>$G293+$H293+$L293+IF(ISBLANK($E293),0,$F293*VLOOKUP($E293,'INFO_Matières recyclables'!$I$6:$M$14,2,0))</f>
        <v>0</v>
      </c>
      <c r="U293" s="67">
        <f>$I293+$J293+$K293+$M293+$N293+$O293+$P293+$Q293+$R293+IF(ISBLANK($E293),0,$F293*(1-VLOOKUP($E293,'INFO_Matières recyclables'!$I$6:$M$14,2,0)))</f>
        <v>0</v>
      </c>
      <c r="V293" s="67">
        <f>$G293+$H293+$K293+IF(ISBLANK($E293),0,$F293*VLOOKUP($E293,'INFO_Matières recyclables'!$I$6:$M$14,3,0))</f>
        <v>0</v>
      </c>
      <c r="W293" s="67">
        <f>$I293+$J293+$L293+$M293+$N293+$O293+$P293+$Q293+$R293+IF(ISBLANK($E293),0,$F293*(1-VLOOKUP($E293,'INFO_Matières recyclables'!$I$6:$M$14,3,0)))</f>
        <v>0</v>
      </c>
      <c r="X293" s="67">
        <f>$G293+$H293+$I293+IF(ISBLANK($E293),0,$F293*VLOOKUP($E293,'INFO_Matières recyclables'!$I$6:$M$14,4,0))</f>
        <v>0</v>
      </c>
      <c r="Y293" s="67">
        <f>$J293+$K293+$L293+$M293+$N293+$O293+$P293+$Q293+$R293+IF(ISBLANK($E293),0,$F293*(1-VLOOKUP($E293,'INFO_Matières recyclables'!$I$6:$M$14,4,0)))</f>
        <v>0</v>
      </c>
      <c r="Z293" s="67">
        <f>$G293+$H293+$I293+$J293+IF(ISBLANK($E293),0,$F293*VLOOKUP($E293,'INFO_Matières recyclables'!$I$6:$M$14,5,0))</f>
        <v>0</v>
      </c>
      <c r="AA293" s="67">
        <f>$K293+$L293+$M293+$N293+$O293+$P293+$Q293+$R293+IF(ISBLANK($E293),0,$F293*(1-VLOOKUP($E293,'INFO_Matières recyclables'!$I$6:$M$14,5,0)))</f>
        <v>0</v>
      </c>
    </row>
    <row r="294" spans="2:27" x14ac:dyDescent="0.35">
      <c r="B294" s="5"/>
      <c r="C294" s="5"/>
      <c r="D294" s="26"/>
      <c r="E294" s="56"/>
      <c r="F294" s="58"/>
      <c r="G294" s="54"/>
      <c r="H294" s="54"/>
      <c r="I294" s="54"/>
      <c r="J294" s="54"/>
      <c r="K294" s="54"/>
      <c r="L294" s="54"/>
      <c r="M294" s="54"/>
      <c r="N294" s="54"/>
      <c r="O294" s="54"/>
      <c r="P294" s="61"/>
      <c r="Q294" s="75"/>
      <c r="R294" s="66"/>
      <c r="T294" s="67">
        <f>$G294+$H294+$L294+IF(ISBLANK($E294),0,$F294*VLOOKUP($E294,'INFO_Matières recyclables'!$I$6:$M$14,2,0))</f>
        <v>0</v>
      </c>
      <c r="U294" s="67">
        <f>$I294+$J294+$K294+$M294+$N294+$O294+$P294+$Q294+$R294+IF(ISBLANK($E294),0,$F294*(1-VLOOKUP($E294,'INFO_Matières recyclables'!$I$6:$M$14,2,0)))</f>
        <v>0</v>
      </c>
      <c r="V294" s="67">
        <f>$G294+$H294+$K294+IF(ISBLANK($E294),0,$F294*VLOOKUP($E294,'INFO_Matières recyclables'!$I$6:$M$14,3,0))</f>
        <v>0</v>
      </c>
      <c r="W294" s="67">
        <f>$I294+$J294+$L294+$M294+$N294+$O294+$P294+$Q294+$R294+IF(ISBLANK($E294),0,$F294*(1-VLOOKUP($E294,'INFO_Matières recyclables'!$I$6:$M$14,3,0)))</f>
        <v>0</v>
      </c>
      <c r="X294" s="67">
        <f>$G294+$H294+$I294+IF(ISBLANK($E294),0,$F294*VLOOKUP($E294,'INFO_Matières recyclables'!$I$6:$M$14,4,0))</f>
        <v>0</v>
      </c>
      <c r="Y294" s="67">
        <f>$J294+$K294+$L294+$M294+$N294+$O294+$P294+$Q294+$R294+IF(ISBLANK($E294),0,$F294*(1-VLOOKUP($E294,'INFO_Matières recyclables'!$I$6:$M$14,4,0)))</f>
        <v>0</v>
      </c>
      <c r="Z294" s="67">
        <f>$G294+$H294+$I294+$J294+IF(ISBLANK($E294),0,$F294*VLOOKUP($E294,'INFO_Matières recyclables'!$I$6:$M$14,5,0))</f>
        <v>0</v>
      </c>
      <c r="AA294" s="67">
        <f>$K294+$L294+$M294+$N294+$O294+$P294+$Q294+$R294+IF(ISBLANK($E294),0,$F294*(1-VLOOKUP($E294,'INFO_Matières recyclables'!$I$6:$M$14,5,0)))</f>
        <v>0</v>
      </c>
    </row>
    <row r="295" spans="2:27" x14ac:dyDescent="0.35">
      <c r="B295" s="5"/>
      <c r="C295" s="5"/>
      <c r="D295" s="26"/>
      <c r="E295" s="56"/>
      <c r="F295" s="58"/>
      <c r="G295" s="54"/>
      <c r="H295" s="54"/>
      <c r="I295" s="54"/>
      <c r="J295" s="54"/>
      <c r="K295" s="54"/>
      <c r="L295" s="54"/>
      <c r="M295" s="54"/>
      <c r="N295" s="54"/>
      <c r="O295" s="54"/>
      <c r="P295" s="61"/>
      <c r="Q295" s="75"/>
      <c r="R295" s="66"/>
      <c r="T295" s="67">
        <f>$G295+$H295+$L295+IF(ISBLANK($E295),0,$F295*VLOOKUP($E295,'INFO_Matières recyclables'!$I$6:$M$14,2,0))</f>
        <v>0</v>
      </c>
      <c r="U295" s="67">
        <f>$I295+$J295+$K295+$M295+$N295+$O295+$P295+$Q295+$R295+IF(ISBLANK($E295),0,$F295*(1-VLOOKUP($E295,'INFO_Matières recyclables'!$I$6:$M$14,2,0)))</f>
        <v>0</v>
      </c>
      <c r="V295" s="67">
        <f>$G295+$H295+$K295+IF(ISBLANK($E295),0,$F295*VLOOKUP($E295,'INFO_Matières recyclables'!$I$6:$M$14,3,0))</f>
        <v>0</v>
      </c>
      <c r="W295" s="67">
        <f>$I295+$J295+$L295+$M295+$N295+$O295+$P295+$Q295+$R295+IF(ISBLANK($E295),0,$F295*(1-VLOOKUP($E295,'INFO_Matières recyclables'!$I$6:$M$14,3,0)))</f>
        <v>0</v>
      </c>
      <c r="X295" s="67">
        <f>$G295+$H295+$I295+IF(ISBLANK($E295),0,$F295*VLOOKUP($E295,'INFO_Matières recyclables'!$I$6:$M$14,4,0))</f>
        <v>0</v>
      </c>
      <c r="Y295" s="67">
        <f>$J295+$K295+$L295+$M295+$N295+$O295+$P295+$Q295+$R295+IF(ISBLANK($E295),0,$F295*(1-VLOOKUP($E295,'INFO_Matières recyclables'!$I$6:$M$14,4,0)))</f>
        <v>0</v>
      </c>
      <c r="Z295" s="67">
        <f>$G295+$H295+$I295+$J295+IF(ISBLANK($E295),0,$F295*VLOOKUP($E295,'INFO_Matières recyclables'!$I$6:$M$14,5,0))</f>
        <v>0</v>
      </c>
      <c r="AA295" s="67">
        <f>$K295+$L295+$M295+$N295+$O295+$P295+$Q295+$R295+IF(ISBLANK($E295),0,$F295*(1-VLOOKUP($E295,'INFO_Matières recyclables'!$I$6:$M$14,5,0)))</f>
        <v>0</v>
      </c>
    </row>
    <row r="296" spans="2:27" x14ac:dyDescent="0.35">
      <c r="B296" s="5"/>
      <c r="C296" s="5"/>
      <c r="D296" s="26"/>
      <c r="E296" s="56"/>
      <c r="F296" s="58"/>
      <c r="G296" s="54"/>
      <c r="H296" s="54"/>
      <c r="I296" s="54"/>
      <c r="J296" s="54"/>
      <c r="K296" s="54"/>
      <c r="L296" s="54"/>
      <c r="M296" s="54"/>
      <c r="N296" s="54"/>
      <c r="O296" s="54"/>
      <c r="P296" s="61"/>
      <c r="Q296" s="75"/>
      <c r="R296" s="66"/>
      <c r="T296" s="67">
        <f>$G296+$H296+$L296+IF(ISBLANK($E296),0,$F296*VLOOKUP($E296,'INFO_Matières recyclables'!$I$6:$M$14,2,0))</f>
        <v>0</v>
      </c>
      <c r="U296" s="67">
        <f>$I296+$J296+$K296+$M296+$N296+$O296+$P296+$Q296+$R296+IF(ISBLANK($E296),0,$F296*(1-VLOOKUP($E296,'INFO_Matières recyclables'!$I$6:$M$14,2,0)))</f>
        <v>0</v>
      </c>
      <c r="V296" s="67">
        <f>$G296+$H296+$K296+IF(ISBLANK($E296),0,$F296*VLOOKUP($E296,'INFO_Matières recyclables'!$I$6:$M$14,3,0))</f>
        <v>0</v>
      </c>
      <c r="W296" s="67">
        <f>$I296+$J296+$L296+$M296+$N296+$O296+$P296+$Q296+$R296+IF(ISBLANK($E296),0,$F296*(1-VLOOKUP($E296,'INFO_Matières recyclables'!$I$6:$M$14,3,0)))</f>
        <v>0</v>
      </c>
      <c r="X296" s="67">
        <f>$G296+$H296+$I296+IF(ISBLANK($E296),0,$F296*VLOOKUP($E296,'INFO_Matières recyclables'!$I$6:$M$14,4,0))</f>
        <v>0</v>
      </c>
      <c r="Y296" s="67">
        <f>$J296+$K296+$L296+$M296+$N296+$O296+$P296+$Q296+$R296+IF(ISBLANK($E296),0,$F296*(1-VLOOKUP($E296,'INFO_Matières recyclables'!$I$6:$M$14,4,0)))</f>
        <v>0</v>
      </c>
      <c r="Z296" s="67">
        <f>$G296+$H296+$I296+$J296+IF(ISBLANK($E296),0,$F296*VLOOKUP($E296,'INFO_Matières recyclables'!$I$6:$M$14,5,0))</f>
        <v>0</v>
      </c>
      <c r="AA296" s="67">
        <f>$K296+$L296+$M296+$N296+$O296+$P296+$Q296+$R296+IF(ISBLANK($E296),0,$F296*(1-VLOOKUP($E296,'INFO_Matières recyclables'!$I$6:$M$14,5,0)))</f>
        <v>0</v>
      </c>
    </row>
    <row r="297" spans="2:27" x14ac:dyDescent="0.35">
      <c r="B297" s="5"/>
      <c r="C297" s="5"/>
      <c r="D297" s="26"/>
      <c r="E297" s="56"/>
      <c r="F297" s="58"/>
      <c r="G297" s="54"/>
      <c r="H297" s="54"/>
      <c r="I297" s="54"/>
      <c r="J297" s="54"/>
      <c r="K297" s="54"/>
      <c r="L297" s="54"/>
      <c r="M297" s="54"/>
      <c r="N297" s="54"/>
      <c r="O297" s="54"/>
      <c r="P297" s="61"/>
      <c r="Q297" s="75"/>
      <c r="R297" s="66"/>
      <c r="T297" s="67">
        <f>$G297+$H297+$L297+IF(ISBLANK($E297),0,$F297*VLOOKUP($E297,'INFO_Matières recyclables'!$I$6:$M$14,2,0))</f>
        <v>0</v>
      </c>
      <c r="U297" s="67">
        <f>$I297+$J297+$K297+$M297+$N297+$O297+$P297+$Q297+$R297+IF(ISBLANK($E297),0,$F297*(1-VLOOKUP($E297,'INFO_Matières recyclables'!$I$6:$M$14,2,0)))</f>
        <v>0</v>
      </c>
      <c r="V297" s="67">
        <f>$G297+$H297+$K297+IF(ISBLANK($E297),0,$F297*VLOOKUP($E297,'INFO_Matières recyclables'!$I$6:$M$14,3,0))</f>
        <v>0</v>
      </c>
      <c r="W297" s="67">
        <f>$I297+$J297+$L297+$M297+$N297+$O297+$P297+$Q297+$R297+IF(ISBLANK($E297),0,$F297*(1-VLOOKUP($E297,'INFO_Matières recyclables'!$I$6:$M$14,3,0)))</f>
        <v>0</v>
      </c>
      <c r="X297" s="67">
        <f>$G297+$H297+$I297+IF(ISBLANK($E297),0,$F297*VLOOKUP($E297,'INFO_Matières recyclables'!$I$6:$M$14,4,0))</f>
        <v>0</v>
      </c>
      <c r="Y297" s="67">
        <f>$J297+$K297+$L297+$M297+$N297+$O297+$P297+$Q297+$R297+IF(ISBLANK($E297),0,$F297*(1-VLOOKUP($E297,'INFO_Matières recyclables'!$I$6:$M$14,4,0)))</f>
        <v>0</v>
      </c>
      <c r="Z297" s="67">
        <f>$G297+$H297+$I297+$J297+IF(ISBLANK($E297),0,$F297*VLOOKUP($E297,'INFO_Matières recyclables'!$I$6:$M$14,5,0))</f>
        <v>0</v>
      </c>
      <c r="AA297" s="67">
        <f>$K297+$L297+$M297+$N297+$O297+$P297+$Q297+$R297+IF(ISBLANK($E297),0,$F297*(1-VLOOKUP($E297,'INFO_Matières recyclables'!$I$6:$M$14,5,0)))</f>
        <v>0</v>
      </c>
    </row>
    <row r="298" spans="2:27" x14ac:dyDescent="0.35">
      <c r="B298" s="5"/>
      <c r="C298" s="5"/>
      <c r="D298" s="26"/>
      <c r="E298" s="56"/>
      <c r="F298" s="58"/>
      <c r="G298" s="54"/>
      <c r="H298" s="54"/>
      <c r="I298" s="54"/>
      <c r="J298" s="54"/>
      <c r="K298" s="54"/>
      <c r="L298" s="54"/>
      <c r="M298" s="54"/>
      <c r="N298" s="54"/>
      <c r="O298" s="54"/>
      <c r="P298" s="61"/>
      <c r="Q298" s="75"/>
      <c r="R298" s="66"/>
      <c r="T298" s="67">
        <f>$G298+$H298+$L298+IF(ISBLANK($E298),0,$F298*VLOOKUP($E298,'INFO_Matières recyclables'!$I$6:$M$14,2,0))</f>
        <v>0</v>
      </c>
      <c r="U298" s="67">
        <f>$I298+$J298+$K298+$M298+$N298+$O298+$P298+$Q298+$R298+IF(ISBLANK($E298),0,$F298*(1-VLOOKUP($E298,'INFO_Matières recyclables'!$I$6:$M$14,2,0)))</f>
        <v>0</v>
      </c>
      <c r="V298" s="67">
        <f>$G298+$H298+$K298+IF(ISBLANK($E298),0,$F298*VLOOKUP($E298,'INFO_Matières recyclables'!$I$6:$M$14,3,0))</f>
        <v>0</v>
      </c>
      <c r="W298" s="67">
        <f>$I298+$J298+$L298+$M298+$N298+$O298+$P298+$Q298+$R298+IF(ISBLANK($E298),0,$F298*(1-VLOOKUP($E298,'INFO_Matières recyclables'!$I$6:$M$14,3,0)))</f>
        <v>0</v>
      </c>
      <c r="X298" s="67">
        <f>$G298+$H298+$I298+IF(ISBLANK($E298),0,$F298*VLOOKUP($E298,'INFO_Matières recyclables'!$I$6:$M$14,4,0))</f>
        <v>0</v>
      </c>
      <c r="Y298" s="67">
        <f>$J298+$K298+$L298+$M298+$N298+$O298+$P298+$Q298+$R298+IF(ISBLANK($E298),0,$F298*(1-VLOOKUP($E298,'INFO_Matières recyclables'!$I$6:$M$14,4,0)))</f>
        <v>0</v>
      </c>
      <c r="Z298" s="67">
        <f>$G298+$H298+$I298+$J298+IF(ISBLANK($E298),0,$F298*VLOOKUP($E298,'INFO_Matières recyclables'!$I$6:$M$14,5,0))</f>
        <v>0</v>
      </c>
      <c r="AA298" s="67">
        <f>$K298+$L298+$M298+$N298+$O298+$P298+$Q298+$R298+IF(ISBLANK($E298),0,$F298*(1-VLOOKUP($E298,'INFO_Matières recyclables'!$I$6:$M$14,5,0)))</f>
        <v>0</v>
      </c>
    </row>
    <row r="299" spans="2:27" x14ac:dyDescent="0.35">
      <c r="B299" s="5"/>
      <c r="C299" s="5"/>
      <c r="D299" s="26"/>
      <c r="E299" s="56"/>
      <c r="F299" s="58"/>
      <c r="G299" s="54"/>
      <c r="H299" s="54"/>
      <c r="I299" s="54"/>
      <c r="J299" s="54"/>
      <c r="K299" s="54"/>
      <c r="L299" s="54"/>
      <c r="M299" s="54"/>
      <c r="N299" s="54"/>
      <c r="O299" s="54"/>
      <c r="P299" s="61"/>
      <c r="Q299" s="75"/>
      <c r="R299" s="66"/>
      <c r="T299" s="67">
        <f>$G299+$H299+$L299+IF(ISBLANK($E299),0,$F299*VLOOKUP($E299,'INFO_Matières recyclables'!$I$6:$M$14,2,0))</f>
        <v>0</v>
      </c>
      <c r="U299" s="67">
        <f>$I299+$J299+$K299+$M299+$N299+$O299+$P299+$Q299+$R299+IF(ISBLANK($E299),0,$F299*(1-VLOOKUP($E299,'INFO_Matières recyclables'!$I$6:$M$14,2,0)))</f>
        <v>0</v>
      </c>
      <c r="V299" s="67">
        <f>$G299+$H299+$K299+IF(ISBLANK($E299),0,$F299*VLOOKUP($E299,'INFO_Matières recyclables'!$I$6:$M$14,3,0))</f>
        <v>0</v>
      </c>
      <c r="W299" s="67">
        <f>$I299+$J299+$L299+$M299+$N299+$O299+$P299+$Q299+$R299+IF(ISBLANK($E299),0,$F299*(1-VLOOKUP($E299,'INFO_Matières recyclables'!$I$6:$M$14,3,0)))</f>
        <v>0</v>
      </c>
      <c r="X299" s="67">
        <f>$G299+$H299+$I299+IF(ISBLANK($E299),0,$F299*VLOOKUP($E299,'INFO_Matières recyclables'!$I$6:$M$14,4,0))</f>
        <v>0</v>
      </c>
      <c r="Y299" s="67">
        <f>$J299+$K299+$L299+$M299+$N299+$O299+$P299+$Q299+$R299+IF(ISBLANK($E299),0,$F299*(1-VLOOKUP($E299,'INFO_Matières recyclables'!$I$6:$M$14,4,0)))</f>
        <v>0</v>
      </c>
      <c r="Z299" s="67">
        <f>$G299+$H299+$I299+$J299+IF(ISBLANK($E299),0,$F299*VLOOKUP($E299,'INFO_Matières recyclables'!$I$6:$M$14,5,0))</f>
        <v>0</v>
      </c>
      <c r="AA299" s="67">
        <f>$K299+$L299+$M299+$N299+$O299+$P299+$Q299+$R299+IF(ISBLANK($E299),0,$F299*(1-VLOOKUP($E299,'INFO_Matières recyclables'!$I$6:$M$14,5,0)))</f>
        <v>0</v>
      </c>
    </row>
    <row r="300" spans="2:27" x14ac:dyDescent="0.35">
      <c r="B300" s="5"/>
      <c r="C300" s="5"/>
      <c r="D300" s="26"/>
      <c r="E300" s="56"/>
      <c r="F300" s="58"/>
      <c r="G300" s="54"/>
      <c r="H300" s="54"/>
      <c r="I300" s="54"/>
      <c r="J300" s="54"/>
      <c r="K300" s="54"/>
      <c r="L300" s="54"/>
      <c r="M300" s="54"/>
      <c r="N300" s="54"/>
      <c r="O300" s="54"/>
      <c r="P300" s="61"/>
      <c r="Q300" s="75"/>
      <c r="R300" s="66"/>
      <c r="T300" s="67">
        <f>$G300+$H300+$L300+IF(ISBLANK($E300),0,$F300*VLOOKUP($E300,'INFO_Matières recyclables'!$I$6:$M$14,2,0))</f>
        <v>0</v>
      </c>
      <c r="U300" s="67">
        <f>$I300+$J300+$K300+$M300+$N300+$O300+$P300+$Q300+$R300+IF(ISBLANK($E300),0,$F300*(1-VLOOKUP($E300,'INFO_Matières recyclables'!$I$6:$M$14,2,0)))</f>
        <v>0</v>
      </c>
      <c r="V300" s="67">
        <f>$G300+$H300+$K300+IF(ISBLANK($E300),0,$F300*VLOOKUP($E300,'INFO_Matières recyclables'!$I$6:$M$14,3,0))</f>
        <v>0</v>
      </c>
      <c r="W300" s="67">
        <f>$I300+$J300+$L300+$M300+$N300+$O300+$P300+$Q300+$R300+IF(ISBLANK($E300),0,$F300*(1-VLOOKUP($E300,'INFO_Matières recyclables'!$I$6:$M$14,3,0)))</f>
        <v>0</v>
      </c>
      <c r="X300" s="67">
        <f>$G300+$H300+$I300+IF(ISBLANK($E300),0,$F300*VLOOKUP($E300,'INFO_Matières recyclables'!$I$6:$M$14,4,0))</f>
        <v>0</v>
      </c>
      <c r="Y300" s="67">
        <f>$J300+$K300+$L300+$M300+$N300+$O300+$P300+$Q300+$R300+IF(ISBLANK($E300),0,$F300*(1-VLOOKUP($E300,'INFO_Matières recyclables'!$I$6:$M$14,4,0)))</f>
        <v>0</v>
      </c>
      <c r="Z300" s="67">
        <f>$G300+$H300+$I300+$J300+IF(ISBLANK($E300),0,$F300*VLOOKUP($E300,'INFO_Matières recyclables'!$I$6:$M$14,5,0))</f>
        <v>0</v>
      </c>
      <c r="AA300" s="67">
        <f>$K300+$L300+$M300+$N300+$O300+$P300+$Q300+$R300+IF(ISBLANK($E300),0,$F300*(1-VLOOKUP($E300,'INFO_Matières recyclables'!$I$6:$M$14,5,0)))</f>
        <v>0</v>
      </c>
    </row>
    <row r="301" spans="2:27" x14ac:dyDescent="0.35">
      <c r="B301" s="5"/>
      <c r="C301" s="5"/>
      <c r="D301" s="26"/>
      <c r="E301" s="56"/>
      <c r="F301" s="58"/>
      <c r="G301" s="54"/>
      <c r="H301" s="54"/>
      <c r="I301" s="54"/>
      <c r="J301" s="54"/>
      <c r="K301" s="54"/>
      <c r="L301" s="54"/>
      <c r="M301" s="54"/>
      <c r="N301" s="54"/>
      <c r="O301" s="54"/>
      <c r="P301" s="61"/>
      <c r="Q301" s="75"/>
      <c r="R301" s="66"/>
      <c r="T301" s="67">
        <f>$G301+$H301+$L301+IF(ISBLANK($E301),0,$F301*VLOOKUP($E301,'INFO_Matières recyclables'!$I$6:$M$14,2,0))</f>
        <v>0</v>
      </c>
      <c r="U301" s="67">
        <f>$I301+$J301+$K301+$M301+$N301+$O301+$P301+$Q301+$R301+IF(ISBLANK($E301),0,$F301*(1-VLOOKUP($E301,'INFO_Matières recyclables'!$I$6:$M$14,2,0)))</f>
        <v>0</v>
      </c>
      <c r="V301" s="67">
        <f>$G301+$H301+$K301+IF(ISBLANK($E301),0,$F301*VLOOKUP($E301,'INFO_Matières recyclables'!$I$6:$M$14,3,0))</f>
        <v>0</v>
      </c>
      <c r="W301" s="67">
        <f>$I301+$J301+$L301+$M301+$N301+$O301+$P301+$Q301+$R301+IF(ISBLANK($E301),0,$F301*(1-VLOOKUP($E301,'INFO_Matières recyclables'!$I$6:$M$14,3,0)))</f>
        <v>0</v>
      </c>
      <c r="X301" s="67">
        <f>$G301+$H301+$I301+IF(ISBLANK($E301),0,$F301*VLOOKUP($E301,'INFO_Matières recyclables'!$I$6:$M$14,4,0))</f>
        <v>0</v>
      </c>
      <c r="Y301" s="67">
        <f>$J301+$K301+$L301+$M301+$N301+$O301+$P301+$Q301+$R301+IF(ISBLANK($E301),0,$F301*(1-VLOOKUP($E301,'INFO_Matières recyclables'!$I$6:$M$14,4,0)))</f>
        <v>0</v>
      </c>
      <c r="Z301" s="67">
        <f>$G301+$H301+$I301+$J301+IF(ISBLANK($E301),0,$F301*VLOOKUP($E301,'INFO_Matières recyclables'!$I$6:$M$14,5,0))</f>
        <v>0</v>
      </c>
      <c r="AA301" s="67">
        <f>$K301+$L301+$M301+$N301+$O301+$P301+$Q301+$R301+IF(ISBLANK($E301),0,$F301*(1-VLOOKUP($E301,'INFO_Matières recyclables'!$I$6:$M$14,5,0)))</f>
        <v>0</v>
      </c>
    </row>
    <row r="302" spans="2:27" x14ac:dyDescent="0.35">
      <c r="B302" s="5"/>
      <c r="C302" s="5"/>
      <c r="D302" s="26"/>
      <c r="E302" s="56"/>
      <c r="F302" s="58"/>
      <c r="G302" s="54"/>
      <c r="H302" s="54"/>
      <c r="I302" s="54"/>
      <c r="J302" s="54"/>
      <c r="K302" s="54"/>
      <c r="L302" s="54"/>
      <c r="M302" s="54"/>
      <c r="N302" s="54"/>
      <c r="O302" s="54"/>
      <c r="P302" s="61"/>
      <c r="Q302" s="75"/>
      <c r="R302" s="66"/>
      <c r="T302" s="67">
        <f>$G302+$H302+$L302+IF(ISBLANK($E302),0,$F302*VLOOKUP($E302,'INFO_Matières recyclables'!$I$6:$M$14,2,0))</f>
        <v>0</v>
      </c>
      <c r="U302" s="67">
        <f>$I302+$J302+$K302+$M302+$N302+$O302+$P302+$Q302+$R302+IF(ISBLANK($E302),0,$F302*(1-VLOOKUP($E302,'INFO_Matières recyclables'!$I$6:$M$14,2,0)))</f>
        <v>0</v>
      </c>
      <c r="V302" s="67">
        <f>$G302+$H302+$K302+IF(ISBLANK($E302),0,$F302*VLOOKUP($E302,'INFO_Matières recyclables'!$I$6:$M$14,3,0))</f>
        <v>0</v>
      </c>
      <c r="W302" s="67">
        <f>$I302+$J302+$L302+$M302+$N302+$O302+$P302+$Q302+$R302+IF(ISBLANK($E302),0,$F302*(1-VLOOKUP($E302,'INFO_Matières recyclables'!$I$6:$M$14,3,0)))</f>
        <v>0</v>
      </c>
      <c r="X302" s="67">
        <f>$G302+$H302+$I302+IF(ISBLANK($E302),0,$F302*VLOOKUP($E302,'INFO_Matières recyclables'!$I$6:$M$14,4,0))</f>
        <v>0</v>
      </c>
      <c r="Y302" s="67">
        <f>$J302+$K302+$L302+$M302+$N302+$O302+$P302+$Q302+$R302+IF(ISBLANK($E302),0,$F302*(1-VLOOKUP($E302,'INFO_Matières recyclables'!$I$6:$M$14,4,0)))</f>
        <v>0</v>
      </c>
      <c r="Z302" s="67">
        <f>$G302+$H302+$I302+$J302+IF(ISBLANK($E302),0,$F302*VLOOKUP($E302,'INFO_Matières recyclables'!$I$6:$M$14,5,0))</f>
        <v>0</v>
      </c>
      <c r="AA302" s="67">
        <f>$K302+$L302+$M302+$N302+$O302+$P302+$Q302+$R302+IF(ISBLANK($E302),0,$F302*(1-VLOOKUP($E302,'INFO_Matières recyclables'!$I$6:$M$14,5,0)))</f>
        <v>0</v>
      </c>
    </row>
    <row r="303" spans="2:27" x14ac:dyDescent="0.35">
      <c r="B303" s="5"/>
      <c r="C303" s="5"/>
      <c r="D303" s="26"/>
      <c r="E303" s="56"/>
      <c r="F303" s="58"/>
      <c r="G303" s="54"/>
      <c r="H303" s="54"/>
      <c r="I303" s="54"/>
      <c r="J303" s="54"/>
      <c r="K303" s="54"/>
      <c r="L303" s="54"/>
      <c r="M303" s="54"/>
      <c r="N303" s="54"/>
      <c r="O303" s="54"/>
      <c r="P303" s="61"/>
      <c r="Q303" s="75"/>
      <c r="R303" s="66"/>
      <c r="T303" s="67">
        <f>$G303+$H303+$L303+IF(ISBLANK($E303),0,$F303*VLOOKUP($E303,'INFO_Matières recyclables'!$I$6:$M$14,2,0))</f>
        <v>0</v>
      </c>
      <c r="U303" s="67">
        <f>$I303+$J303+$K303+$M303+$N303+$O303+$P303+$Q303+$R303+IF(ISBLANK($E303),0,$F303*(1-VLOOKUP($E303,'INFO_Matières recyclables'!$I$6:$M$14,2,0)))</f>
        <v>0</v>
      </c>
      <c r="V303" s="67">
        <f>$G303+$H303+$K303+IF(ISBLANK($E303),0,$F303*VLOOKUP($E303,'INFO_Matières recyclables'!$I$6:$M$14,3,0))</f>
        <v>0</v>
      </c>
      <c r="W303" s="67">
        <f>$I303+$J303+$L303+$M303+$N303+$O303+$P303+$Q303+$R303+IF(ISBLANK($E303),0,$F303*(1-VLOOKUP($E303,'INFO_Matières recyclables'!$I$6:$M$14,3,0)))</f>
        <v>0</v>
      </c>
      <c r="X303" s="67">
        <f>$G303+$H303+$I303+IF(ISBLANK($E303),0,$F303*VLOOKUP($E303,'INFO_Matières recyclables'!$I$6:$M$14,4,0))</f>
        <v>0</v>
      </c>
      <c r="Y303" s="67">
        <f>$J303+$K303+$L303+$M303+$N303+$O303+$P303+$Q303+$R303+IF(ISBLANK($E303),0,$F303*(1-VLOOKUP($E303,'INFO_Matières recyclables'!$I$6:$M$14,4,0)))</f>
        <v>0</v>
      </c>
      <c r="Z303" s="67">
        <f>$G303+$H303+$I303+$J303+IF(ISBLANK($E303),0,$F303*VLOOKUP($E303,'INFO_Matières recyclables'!$I$6:$M$14,5,0))</f>
        <v>0</v>
      </c>
      <c r="AA303" s="67">
        <f>$K303+$L303+$M303+$N303+$O303+$P303+$Q303+$R303+IF(ISBLANK($E303),0,$F303*(1-VLOOKUP($E303,'INFO_Matières recyclables'!$I$6:$M$14,5,0)))</f>
        <v>0</v>
      </c>
    </row>
    <row r="304" spans="2:27" x14ac:dyDescent="0.35">
      <c r="B304" s="5"/>
      <c r="C304" s="5"/>
      <c r="D304" s="26"/>
      <c r="E304" s="56"/>
      <c r="F304" s="58"/>
      <c r="G304" s="54"/>
      <c r="H304" s="54"/>
      <c r="I304" s="54"/>
      <c r="J304" s="54"/>
      <c r="K304" s="54"/>
      <c r="L304" s="54"/>
      <c r="M304" s="54"/>
      <c r="N304" s="54"/>
      <c r="O304" s="54"/>
      <c r="P304" s="61"/>
      <c r="Q304" s="75"/>
      <c r="R304" s="66"/>
      <c r="T304" s="67">
        <f>$G304+$H304+$L304+IF(ISBLANK($E304),0,$F304*VLOOKUP($E304,'INFO_Matières recyclables'!$I$6:$M$14,2,0))</f>
        <v>0</v>
      </c>
      <c r="U304" s="67">
        <f>$I304+$J304+$K304+$M304+$N304+$O304+$P304+$Q304+$R304+IF(ISBLANK($E304),0,$F304*(1-VLOOKUP($E304,'INFO_Matières recyclables'!$I$6:$M$14,2,0)))</f>
        <v>0</v>
      </c>
      <c r="V304" s="67">
        <f>$G304+$H304+$K304+IF(ISBLANK($E304),0,$F304*VLOOKUP($E304,'INFO_Matières recyclables'!$I$6:$M$14,3,0))</f>
        <v>0</v>
      </c>
      <c r="W304" s="67">
        <f>$I304+$J304+$L304+$M304+$N304+$O304+$P304+$Q304+$R304+IF(ISBLANK($E304),0,$F304*(1-VLOOKUP($E304,'INFO_Matières recyclables'!$I$6:$M$14,3,0)))</f>
        <v>0</v>
      </c>
      <c r="X304" s="67">
        <f>$G304+$H304+$I304+IF(ISBLANK($E304),0,$F304*VLOOKUP($E304,'INFO_Matières recyclables'!$I$6:$M$14,4,0))</f>
        <v>0</v>
      </c>
      <c r="Y304" s="67">
        <f>$J304+$K304+$L304+$M304+$N304+$O304+$P304+$Q304+$R304+IF(ISBLANK($E304),0,$F304*(1-VLOOKUP($E304,'INFO_Matières recyclables'!$I$6:$M$14,4,0)))</f>
        <v>0</v>
      </c>
      <c r="Z304" s="67">
        <f>$G304+$H304+$I304+$J304+IF(ISBLANK($E304),0,$F304*VLOOKUP($E304,'INFO_Matières recyclables'!$I$6:$M$14,5,0))</f>
        <v>0</v>
      </c>
      <c r="AA304" s="67">
        <f>$K304+$L304+$M304+$N304+$O304+$P304+$Q304+$R304+IF(ISBLANK($E304),0,$F304*(1-VLOOKUP($E304,'INFO_Matières recyclables'!$I$6:$M$14,5,0)))</f>
        <v>0</v>
      </c>
    </row>
    <row r="305" spans="2:27" x14ac:dyDescent="0.35">
      <c r="B305" s="5"/>
      <c r="C305" s="5"/>
      <c r="D305" s="26"/>
      <c r="E305" s="56"/>
      <c r="F305" s="58"/>
      <c r="G305" s="54"/>
      <c r="H305" s="54"/>
      <c r="I305" s="54"/>
      <c r="J305" s="54"/>
      <c r="K305" s="54"/>
      <c r="L305" s="54"/>
      <c r="M305" s="54"/>
      <c r="N305" s="54"/>
      <c r="O305" s="54"/>
      <c r="P305" s="61"/>
      <c r="Q305" s="75"/>
      <c r="R305" s="66"/>
      <c r="T305" s="67">
        <f>$G305+$H305+$L305+IF(ISBLANK($E305),0,$F305*VLOOKUP($E305,'INFO_Matières recyclables'!$I$6:$M$14,2,0))</f>
        <v>0</v>
      </c>
      <c r="U305" s="67">
        <f>$I305+$J305+$K305+$M305+$N305+$O305+$P305+$Q305+$R305+IF(ISBLANK($E305),0,$F305*(1-VLOOKUP($E305,'INFO_Matières recyclables'!$I$6:$M$14,2,0)))</f>
        <v>0</v>
      </c>
      <c r="V305" s="67">
        <f>$G305+$H305+$K305+IF(ISBLANK($E305),0,$F305*VLOOKUP($E305,'INFO_Matières recyclables'!$I$6:$M$14,3,0))</f>
        <v>0</v>
      </c>
      <c r="W305" s="67">
        <f>$I305+$J305+$L305+$M305+$N305+$O305+$P305+$Q305+$R305+IF(ISBLANK($E305),0,$F305*(1-VLOOKUP($E305,'INFO_Matières recyclables'!$I$6:$M$14,3,0)))</f>
        <v>0</v>
      </c>
      <c r="X305" s="67">
        <f>$G305+$H305+$I305+IF(ISBLANK($E305),0,$F305*VLOOKUP($E305,'INFO_Matières recyclables'!$I$6:$M$14,4,0))</f>
        <v>0</v>
      </c>
      <c r="Y305" s="67">
        <f>$J305+$K305+$L305+$M305+$N305+$O305+$P305+$Q305+$R305+IF(ISBLANK($E305),0,$F305*(1-VLOOKUP($E305,'INFO_Matières recyclables'!$I$6:$M$14,4,0)))</f>
        <v>0</v>
      </c>
      <c r="Z305" s="67">
        <f>$G305+$H305+$I305+$J305+IF(ISBLANK($E305),0,$F305*VLOOKUP($E305,'INFO_Matières recyclables'!$I$6:$M$14,5,0))</f>
        <v>0</v>
      </c>
      <c r="AA305" s="67">
        <f>$K305+$L305+$M305+$N305+$O305+$P305+$Q305+$R305+IF(ISBLANK($E305),0,$F305*(1-VLOOKUP($E305,'INFO_Matières recyclables'!$I$6:$M$14,5,0)))</f>
        <v>0</v>
      </c>
    </row>
    <row r="306" spans="2:27" x14ac:dyDescent="0.35">
      <c r="B306" s="5"/>
      <c r="C306" s="5"/>
      <c r="D306" s="26"/>
      <c r="E306" s="56"/>
      <c r="F306" s="58"/>
      <c r="G306" s="54"/>
      <c r="H306" s="54"/>
      <c r="I306" s="54"/>
      <c r="J306" s="54"/>
      <c r="K306" s="54"/>
      <c r="L306" s="54"/>
      <c r="M306" s="54"/>
      <c r="N306" s="54"/>
      <c r="O306" s="54"/>
      <c r="P306" s="61"/>
      <c r="Q306" s="75"/>
      <c r="R306" s="66"/>
      <c r="T306" s="67">
        <f>$G306+$H306+$L306+IF(ISBLANK($E306),0,$F306*VLOOKUP($E306,'INFO_Matières recyclables'!$I$6:$M$14,2,0))</f>
        <v>0</v>
      </c>
      <c r="U306" s="67">
        <f>$I306+$J306+$K306+$M306+$N306+$O306+$P306+$Q306+$R306+IF(ISBLANK($E306),0,$F306*(1-VLOOKUP($E306,'INFO_Matières recyclables'!$I$6:$M$14,2,0)))</f>
        <v>0</v>
      </c>
      <c r="V306" s="67">
        <f>$G306+$H306+$K306+IF(ISBLANK($E306),0,$F306*VLOOKUP($E306,'INFO_Matières recyclables'!$I$6:$M$14,3,0))</f>
        <v>0</v>
      </c>
      <c r="W306" s="67">
        <f>$I306+$J306+$L306+$M306+$N306+$O306+$P306+$Q306+$R306+IF(ISBLANK($E306),0,$F306*(1-VLOOKUP($E306,'INFO_Matières recyclables'!$I$6:$M$14,3,0)))</f>
        <v>0</v>
      </c>
      <c r="X306" s="67">
        <f>$G306+$H306+$I306+IF(ISBLANK($E306),0,$F306*VLOOKUP($E306,'INFO_Matières recyclables'!$I$6:$M$14,4,0))</f>
        <v>0</v>
      </c>
      <c r="Y306" s="67">
        <f>$J306+$K306+$L306+$M306+$N306+$O306+$P306+$Q306+$R306+IF(ISBLANK($E306),0,$F306*(1-VLOOKUP($E306,'INFO_Matières recyclables'!$I$6:$M$14,4,0)))</f>
        <v>0</v>
      </c>
      <c r="Z306" s="67">
        <f>$G306+$H306+$I306+$J306+IF(ISBLANK($E306),0,$F306*VLOOKUP($E306,'INFO_Matières recyclables'!$I$6:$M$14,5,0))</f>
        <v>0</v>
      </c>
      <c r="AA306" s="67">
        <f>$K306+$L306+$M306+$N306+$O306+$P306+$Q306+$R306+IF(ISBLANK($E306),0,$F306*(1-VLOOKUP($E306,'INFO_Matières recyclables'!$I$6:$M$14,5,0)))</f>
        <v>0</v>
      </c>
    </row>
    <row r="307" spans="2:27" x14ac:dyDescent="0.35">
      <c r="B307" s="5"/>
      <c r="C307" s="5"/>
      <c r="D307" s="26"/>
      <c r="E307" s="56"/>
      <c r="F307" s="58"/>
      <c r="G307" s="54"/>
      <c r="H307" s="54"/>
      <c r="I307" s="54"/>
      <c r="J307" s="54"/>
      <c r="K307" s="54"/>
      <c r="L307" s="54"/>
      <c r="M307" s="54"/>
      <c r="N307" s="54"/>
      <c r="O307" s="54"/>
      <c r="P307" s="61"/>
      <c r="Q307" s="75"/>
      <c r="R307" s="66"/>
      <c r="T307" s="67">
        <f>$G307+$H307+$L307+IF(ISBLANK($E307),0,$F307*VLOOKUP($E307,'INFO_Matières recyclables'!$I$6:$M$14,2,0))</f>
        <v>0</v>
      </c>
      <c r="U307" s="67">
        <f>$I307+$J307+$K307+$M307+$N307+$O307+$P307+$Q307+$R307+IF(ISBLANK($E307),0,$F307*(1-VLOOKUP($E307,'INFO_Matières recyclables'!$I$6:$M$14,2,0)))</f>
        <v>0</v>
      </c>
      <c r="V307" s="67">
        <f>$G307+$H307+$K307+IF(ISBLANK($E307),0,$F307*VLOOKUP($E307,'INFO_Matières recyclables'!$I$6:$M$14,3,0))</f>
        <v>0</v>
      </c>
      <c r="W307" s="67">
        <f>$I307+$J307+$L307+$M307+$N307+$O307+$P307+$Q307+$R307+IF(ISBLANK($E307),0,$F307*(1-VLOOKUP($E307,'INFO_Matières recyclables'!$I$6:$M$14,3,0)))</f>
        <v>0</v>
      </c>
      <c r="X307" s="67">
        <f>$G307+$H307+$I307+IF(ISBLANK($E307),0,$F307*VLOOKUP($E307,'INFO_Matières recyclables'!$I$6:$M$14,4,0))</f>
        <v>0</v>
      </c>
      <c r="Y307" s="67">
        <f>$J307+$K307+$L307+$M307+$N307+$O307+$P307+$Q307+$R307+IF(ISBLANK($E307),0,$F307*(1-VLOOKUP($E307,'INFO_Matières recyclables'!$I$6:$M$14,4,0)))</f>
        <v>0</v>
      </c>
      <c r="Z307" s="67">
        <f>$G307+$H307+$I307+$J307+IF(ISBLANK($E307),0,$F307*VLOOKUP($E307,'INFO_Matières recyclables'!$I$6:$M$14,5,0))</f>
        <v>0</v>
      </c>
      <c r="AA307" s="67">
        <f>$K307+$L307+$M307+$N307+$O307+$P307+$Q307+$R307+IF(ISBLANK($E307),0,$F307*(1-VLOOKUP($E307,'INFO_Matières recyclables'!$I$6:$M$14,5,0)))</f>
        <v>0</v>
      </c>
    </row>
    <row r="308" spans="2:27" x14ac:dyDescent="0.35">
      <c r="B308" s="5"/>
      <c r="C308" s="5"/>
      <c r="D308" s="26"/>
      <c r="E308" s="56"/>
      <c r="F308" s="58"/>
      <c r="G308" s="54"/>
      <c r="H308" s="54"/>
      <c r="I308" s="54"/>
      <c r="J308" s="54"/>
      <c r="K308" s="54"/>
      <c r="L308" s="54"/>
      <c r="M308" s="54"/>
      <c r="N308" s="54"/>
      <c r="O308" s="54"/>
      <c r="P308" s="61"/>
      <c r="Q308" s="75"/>
      <c r="R308" s="66"/>
      <c r="T308" s="67">
        <f>$G308+$H308+$L308+IF(ISBLANK($E308),0,$F308*VLOOKUP($E308,'INFO_Matières recyclables'!$I$6:$M$14,2,0))</f>
        <v>0</v>
      </c>
      <c r="U308" s="67">
        <f>$I308+$J308+$K308+$M308+$N308+$O308+$P308+$Q308+$R308+IF(ISBLANK($E308),0,$F308*(1-VLOOKUP($E308,'INFO_Matières recyclables'!$I$6:$M$14,2,0)))</f>
        <v>0</v>
      </c>
      <c r="V308" s="67">
        <f>$G308+$H308+$K308+IF(ISBLANK($E308),0,$F308*VLOOKUP($E308,'INFO_Matières recyclables'!$I$6:$M$14,3,0))</f>
        <v>0</v>
      </c>
      <c r="W308" s="67">
        <f>$I308+$J308+$L308+$M308+$N308+$O308+$P308+$Q308+$R308+IF(ISBLANK($E308),0,$F308*(1-VLOOKUP($E308,'INFO_Matières recyclables'!$I$6:$M$14,3,0)))</f>
        <v>0</v>
      </c>
      <c r="X308" s="67">
        <f>$G308+$H308+$I308+IF(ISBLANK($E308),0,$F308*VLOOKUP($E308,'INFO_Matières recyclables'!$I$6:$M$14,4,0))</f>
        <v>0</v>
      </c>
      <c r="Y308" s="67">
        <f>$J308+$K308+$L308+$M308+$N308+$O308+$P308+$Q308+$R308+IF(ISBLANK($E308),0,$F308*(1-VLOOKUP($E308,'INFO_Matières recyclables'!$I$6:$M$14,4,0)))</f>
        <v>0</v>
      </c>
      <c r="Z308" s="67">
        <f>$G308+$H308+$I308+$J308+IF(ISBLANK($E308),0,$F308*VLOOKUP($E308,'INFO_Matières recyclables'!$I$6:$M$14,5,0))</f>
        <v>0</v>
      </c>
      <c r="AA308" s="67">
        <f>$K308+$L308+$M308+$N308+$O308+$P308+$Q308+$R308+IF(ISBLANK($E308),0,$F308*(1-VLOOKUP($E308,'INFO_Matières recyclables'!$I$6:$M$14,5,0)))</f>
        <v>0</v>
      </c>
    </row>
    <row r="309" spans="2:27" x14ac:dyDescent="0.35">
      <c r="B309" s="5"/>
      <c r="C309" s="5"/>
      <c r="D309" s="26"/>
      <c r="E309" s="56"/>
      <c r="F309" s="58"/>
      <c r="G309" s="54"/>
      <c r="H309" s="54"/>
      <c r="I309" s="54"/>
      <c r="J309" s="54"/>
      <c r="K309" s="54"/>
      <c r="L309" s="54"/>
      <c r="M309" s="54"/>
      <c r="N309" s="54"/>
      <c r="O309" s="54"/>
      <c r="P309" s="61"/>
      <c r="Q309" s="75"/>
      <c r="R309" s="66"/>
      <c r="T309" s="67">
        <f>$G309+$H309+$L309+IF(ISBLANK($E309),0,$F309*VLOOKUP($E309,'INFO_Matières recyclables'!$I$6:$M$14,2,0))</f>
        <v>0</v>
      </c>
      <c r="U309" s="67">
        <f>$I309+$J309+$K309+$M309+$N309+$O309+$P309+$Q309+$R309+IF(ISBLANK($E309),0,$F309*(1-VLOOKUP($E309,'INFO_Matières recyclables'!$I$6:$M$14,2,0)))</f>
        <v>0</v>
      </c>
      <c r="V309" s="67">
        <f>$G309+$H309+$K309+IF(ISBLANK($E309),0,$F309*VLOOKUP($E309,'INFO_Matières recyclables'!$I$6:$M$14,3,0))</f>
        <v>0</v>
      </c>
      <c r="W309" s="67">
        <f>$I309+$J309+$L309+$M309+$N309+$O309+$P309+$Q309+$R309+IF(ISBLANK($E309),0,$F309*(1-VLOOKUP($E309,'INFO_Matières recyclables'!$I$6:$M$14,3,0)))</f>
        <v>0</v>
      </c>
      <c r="X309" s="67">
        <f>$G309+$H309+$I309+IF(ISBLANK($E309),0,$F309*VLOOKUP($E309,'INFO_Matières recyclables'!$I$6:$M$14,4,0))</f>
        <v>0</v>
      </c>
      <c r="Y309" s="67">
        <f>$J309+$K309+$L309+$M309+$N309+$O309+$P309+$Q309+$R309+IF(ISBLANK($E309),0,$F309*(1-VLOOKUP($E309,'INFO_Matières recyclables'!$I$6:$M$14,4,0)))</f>
        <v>0</v>
      </c>
      <c r="Z309" s="67">
        <f>$G309+$H309+$I309+$J309+IF(ISBLANK($E309),0,$F309*VLOOKUP($E309,'INFO_Matières recyclables'!$I$6:$M$14,5,0))</f>
        <v>0</v>
      </c>
      <c r="AA309" s="67">
        <f>$K309+$L309+$M309+$N309+$O309+$P309+$Q309+$R309+IF(ISBLANK($E309),0,$F309*(1-VLOOKUP($E309,'INFO_Matières recyclables'!$I$6:$M$14,5,0)))</f>
        <v>0</v>
      </c>
    </row>
    <row r="310" spans="2:27" x14ac:dyDescent="0.35">
      <c r="B310" s="5"/>
      <c r="C310" s="5"/>
      <c r="D310" s="26"/>
      <c r="E310" s="56"/>
      <c r="F310" s="58"/>
      <c r="G310" s="54"/>
      <c r="H310" s="54"/>
      <c r="I310" s="54"/>
      <c r="J310" s="54"/>
      <c r="K310" s="54"/>
      <c r="L310" s="54"/>
      <c r="M310" s="54"/>
      <c r="N310" s="54"/>
      <c r="O310" s="54"/>
      <c r="P310" s="61"/>
      <c r="Q310" s="75"/>
      <c r="R310" s="66"/>
      <c r="T310" s="67">
        <f>$G310+$H310+$L310+IF(ISBLANK($E310),0,$F310*VLOOKUP($E310,'INFO_Matières recyclables'!$I$6:$M$14,2,0))</f>
        <v>0</v>
      </c>
      <c r="U310" s="67">
        <f>$I310+$J310+$K310+$M310+$N310+$O310+$P310+$Q310+$R310+IF(ISBLANK($E310),0,$F310*(1-VLOOKUP($E310,'INFO_Matières recyclables'!$I$6:$M$14,2,0)))</f>
        <v>0</v>
      </c>
      <c r="V310" s="67">
        <f>$G310+$H310+$K310+IF(ISBLANK($E310),0,$F310*VLOOKUP($E310,'INFO_Matières recyclables'!$I$6:$M$14,3,0))</f>
        <v>0</v>
      </c>
      <c r="W310" s="67">
        <f>$I310+$J310+$L310+$M310+$N310+$O310+$P310+$Q310+$R310+IF(ISBLANK($E310),0,$F310*(1-VLOOKUP($E310,'INFO_Matières recyclables'!$I$6:$M$14,3,0)))</f>
        <v>0</v>
      </c>
      <c r="X310" s="67">
        <f>$G310+$H310+$I310+IF(ISBLANK($E310),0,$F310*VLOOKUP($E310,'INFO_Matières recyclables'!$I$6:$M$14,4,0))</f>
        <v>0</v>
      </c>
      <c r="Y310" s="67">
        <f>$J310+$K310+$L310+$M310+$N310+$O310+$P310+$Q310+$R310+IF(ISBLANK($E310),0,$F310*(1-VLOOKUP($E310,'INFO_Matières recyclables'!$I$6:$M$14,4,0)))</f>
        <v>0</v>
      </c>
      <c r="Z310" s="67">
        <f>$G310+$H310+$I310+$J310+IF(ISBLANK($E310),0,$F310*VLOOKUP($E310,'INFO_Matières recyclables'!$I$6:$M$14,5,0))</f>
        <v>0</v>
      </c>
      <c r="AA310" s="67">
        <f>$K310+$L310+$M310+$N310+$O310+$P310+$Q310+$R310+IF(ISBLANK($E310),0,$F310*(1-VLOOKUP($E310,'INFO_Matières recyclables'!$I$6:$M$14,5,0)))</f>
        <v>0</v>
      </c>
    </row>
    <row r="311" spans="2:27" x14ac:dyDescent="0.35">
      <c r="B311" s="5"/>
      <c r="C311" s="5"/>
      <c r="D311" s="26"/>
      <c r="E311" s="56"/>
      <c r="F311" s="58"/>
      <c r="G311" s="54"/>
      <c r="H311" s="54"/>
      <c r="I311" s="54"/>
      <c r="J311" s="54"/>
      <c r="K311" s="54"/>
      <c r="L311" s="54"/>
      <c r="M311" s="54"/>
      <c r="N311" s="54"/>
      <c r="O311" s="54"/>
      <c r="P311" s="61"/>
      <c r="Q311" s="75"/>
      <c r="R311" s="66"/>
      <c r="T311" s="67">
        <f>$G311+$H311+$L311+IF(ISBLANK($E311),0,$F311*VLOOKUP($E311,'INFO_Matières recyclables'!$I$6:$M$14,2,0))</f>
        <v>0</v>
      </c>
      <c r="U311" s="67">
        <f>$I311+$J311+$K311+$M311+$N311+$O311+$P311+$Q311+$R311+IF(ISBLANK($E311),0,$F311*(1-VLOOKUP($E311,'INFO_Matières recyclables'!$I$6:$M$14,2,0)))</f>
        <v>0</v>
      </c>
      <c r="V311" s="67">
        <f>$G311+$H311+$K311+IF(ISBLANK($E311),0,$F311*VLOOKUP($E311,'INFO_Matières recyclables'!$I$6:$M$14,3,0))</f>
        <v>0</v>
      </c>
      <c r="W311" s="67">
        <f>$I311+$J311+$L311+$M311+$N311+$O311+$P311+$Q311+$R311+IF(ISBLANK($E311),0,$F311*(1-VLOOKUP($E311,'INFO_Matières recyclables'!$I$6:$M$14,3,0)))</f>
        <v>0</v>
      </c>
      <c r="X311" s="67">
        <f>$G311+$H311+$I311+IF(ISBLANK($E311),0,$F311*VLOOKUP($E311,'INFO_Matières recyclables'!$I$6:$M$14,4,0))</f>
        <v>0</v>
      </c>
      <c r="Y311" s="67">
        <f>$J311+$K311+$L311+$M311+$N311+$O311+$P311+$Q311+$R311+IF(ISBLANK($E311),0,$F311*(1-VLOOKUP($E311,'INFO_Matières recyclables'!$I$6:$M$14,4,0)))</f>
        <v>0</v>
      </c>
      <c r="Z311" s="67">
        <f>$G311+$H311+$I311+$J311+IF(ISBLANK($E311),0,$F311*VLOOKUP($E311,'INFO_Matières recyclables'!$I$6:$M$14,5,0))</f>
        <v>0</v>
      </c>
      <c r="AA311" s="67">
        <f>$K311+$L311+$M311+$N311+$O311+$P311+$Q311+$R311+IF(ISBLANK($E311),0,$F311*(1-VLOOKUP($E311,'INFO_Matières recyclables'!$I$6:$M$14,5,0)))</f>
        <v>0</v>
      </c>
    </row>
    <row r="312" spans="2:27" x14ac:dyDescent="0.35">
      <c r="B312" s="5"/>
      <c r="C312" s="5"/>
      <c r="D312" s="26"/>
      <c r="E312" s="56"/>
      <c r="F312" s="58"/>
      <c r="G312" s="54"/>
      <c r="H312" s="54"/>
      <c r="I312" s="54"/>
      <c r="J312" s="54"/>
      <c r="K312" s="54"/>
      <c r="L312" s="54"/>
      <c r="M312" s="54"/>
      <c r="N312" s="54"/>
      <c r="O312" s="54"/>
      <c r="P312" s="61"/>
      <c r="Q312" s="75"/>
      <c r="R312" s="66"/>
      <c r="T312" s="67">
        <f>$G312+$H312+$L312+IF(ISBLANK($E312),0,$F312*VLOOKUP($E312,'INFO_Matières recyclables'!$I$6:$M$14,2,0))</f>
        <v>0</v>
      </c>
      <c r="U312" s="67">
        <f>$I312+$J312+$K312+$M312+$N312+$O312+$P312+$Q312+$R312+IF(ISBLANK($E312),0,$F312*(1-VLOOKUP($E312,'INFO_Matières recyclables'!$I$6:$M$14,2,0)))</f>
        <v>0</v>
      </c>
      <c r="V312" s="67">
        <f>$G312+$H312+$K312+IF(ISBLANK($E312),0,$F312*VLOOKUP($E312,'INFO_Matières recyclables'!$I$6:$M$14,3,0))</f>
        <v>0</v>
      </c>
      <c r="W312" s="67">
        <f>$I312+$J312+$L312+$M312+$N312+$O312+$P312+$Q312+$R312+IF(ISBLANK($E312),0,$F312*(1-VLOOKUP($E312,'INFO_Matières recyclables'!$I$6:$M$14,3,0)))</f>
        <v>0</v>
      </c>
      <c r="X312" s="67">
        <f>$G312+$H312+$I312+IF(ISBLANK($E312),0,$F312*VLOOKUP($E312,'INFO_Matières recyclables'!$I$6:$M$14,4,0))</f>
        <v>0</v>
      </c>
      <c r="Y312" s="67">
        <f>$J312+$K312+$L312+$M312+$N312+$O312+$P312+$Q312+$R312+IF(ISBLANK($E312),0,$F312*(1-VLOOKUP($E312,'INFO_Matières recyclables'!$I$6:$M$14,4,0)))</f>
        <v>0</v>
      </c>
      <c r="Z312" s="67">
        <f>$G312+$H312+$I312+$J312+IF(ISBLANK($E312),0,$F312*VLOOKUP($E312,'INFO_Matières recyclables'!$I$6:$M$14,5,0))</f>
        <v>0</v>
      </c>
      <c r="AA312" s="67">
        <f>$K312+$L312+$M312+$N312+$O312+$P312+$Q312+$R312+IF(ISBLANK($E312),0,$F312*(1-VLOOKUP($E312,'INFO_Matières recyclables'!$I$6:$M$14,5,0)))</f>
        <v>0</v>
      </c>
    </row>
    <row r="313" spans="2:27" x14ac:dyDescent="0.35">
      <c r="B313" s="5"/>
      <c r="C313" s="5"/>
      <c r="D313" s="26"/>
      <c r="E313" s="56"/>
      <c r="F313" s="58"/>
      <c r="G313" s="54"/>
      <c r="H313" s="54"/>
      <c r="I313" s="54"/>
      <c r="J313" s="54"/>
      <c r="K313" s="54"/>
      <c r="L313" s="54"/>
      <c r="M313" s="54"/>
      <c r="N313" s="54"/>
      <c r="O313" s="54"/>
      <c r="P313" s="61"/>
      <c r="Q313" s="75"/>
      <c r="R313" s="66"/>
      <c r="T313" s="67">
        <f>$G313+$H313+$L313+IF(ISBLANK($E313),0,$F313*VLOOKUP($E313,'INFO_Matières recyclables'!$I$6:$M$14,2,0))</f>
        <v>0</v>
      </c>
      <c r="U313" s="67">
        <f>$I313+$J313+$K313+$M313+$N313+$O313+$P313+$Q313+$R313+IF(ISBLANK($E313),0,$F313*(1-VLOOKUP($E313,'INFO_Matières recyclables'!$I$6:$M$14,2,0)))</f>
        <v>0</v>
      </c>
      <c r="V313" s="67">
        <f>$G313+$H313+$K313+IF(ISBLANK($E313),0,$F313*VLOOKUP($E313,'INFO_Matières recyclables'!$I$6:$M$14,3,0))</f>
        <v>0</v>
      </c>
      <c r="W313" s="67">
        <f>$I313+$J313+$L313+$M313+$N313+$O313+$P313+$Q313+$R313+IF(ISBLANK($E313),0,$F313*(1-VLOOKUP($E313,'INFO_Matières recyclables'!$I$6:$M$14,3,0)))</f>
        <v>0</v>
      </c>
      <c r="X313" s="67">
        <f>$G313+$H313+$I313+IF(ISBLANK($E313),0,$F313*VLOOKUP($E313,'INFO_Matières recyclables'!$I$6:$M$14,4,0))</f>
        <v>0</v>
      </c>
      <c r="Y313" s="67">
        <f>$J313+$K313+$L313+$M313+$N313+$O313+$P313+$Q313+$R313+IF(ISBLANK($E313),0,$F313*(1-VLOOKUP($E313,'INFO_Matières recyclables'!$I$6:$M$14,4,0)))</f>
        <v>0</v>
      </c>
      <c r="Z313" s="67">
        <f>$G313+$H313+$I313+$J313+IF(ISBLANK($E313),0,$F313*VLOOKUP($E313,'INFO_Matières recyclables'!$I$6:$M$14,5,0))</f>
        <v>0</v>
      </c>
      <c r="AA313" s="67">
        <f>$K313+$L313+$M313+$N313+$O313+$P313+$Q313+$R313+IF(ISBLANK($E313),0,$F313*(1-VLOOKUP($E313,'INFO_Matières recyclables'!$I$6:$M$14,5,0)))</f>
        <v>0</v>
      </c>
    </row>
    <row r="314" spans="2:27" x14ac:dyDescent="0.35">
      <c r="B314" s="5"/>
      <c r="C314" s="5"/>
      <c r="D314" s="26"/>
      <c r="E314" s="56"/>
      <c r="F314" s="58"/>
      <c r="G314" s="54"/>
      <c r="H314" s="54"/>
      <c r="I314" s="54"/>
      <c r="J314" s="54"/>
      <c r="K314" s="54"/>
      <c r="L314" s="54"/>
      <c r="M314" s="54"/>
      <c r="N314" s="54"/>
      <c r="O314" s="54"/>
      <c r="P314" s="61"/>
      <c r="Q314" s="75"/>
      <c r="R314" s="66"/>
      <c r="T314" s="67">
        <f>$G314+$H314+$L314+IF(ISBLANK($E314),0,$F314*VLOOKUP($E314,'INFO_Matières recyclables'!$I$6:$M$14,2,0))</f>
        <v>0</v>
      </c>
      <c r="U314" s="67">
        <f>$I314+$J314+$K314+$M314+$N314+$O314+$P314+$Q314+$R314+IF(ISBLANK($E314),0,$F314*(1-VLOOKUP($E314,'INFO_Matières recyclables'!$I$6:$M$14,2,0)))</f>
        <v>0</v>
      </c>
      <c r="V314" s="67">
        <f>$G314+$H314+$K314+IF(ISBLANK($E314),0,$F314*VLOOKUP($E314,'INFO_Matières recyclables'!$I$6:$M$14,3,0))</f>
        <v>0</v>
      </c>
      <c r="W314" s="67">
        <f>$I314+$J314+$L314+$M314+$N314+$O314+$P314+$Q314+$R314+IF(ISBLANK($E314),0,$F314*(1-VLOOKUP($E314,'INFO_Matières recyclables'!$I$6:$M$14,3,0)))</f>
        <v>0</v>
      </c>
      <c r="X314" s="67">
        <f>$G314+$H314+$I314+IF(ISBLANK($E314),0,$F314*VLOOKUP($E314,'INFO_Matières recyclables'!$I$6:$M$14,4,0))</f>
        <v>0</v>
      </c>
      <c r="Y314" s="67">
        <f>$J314+$K314+$L314+$M314+$N314+$O314+$P314+$Q314+$R314+IF(ISBLANK($E314),0,$F314*(1-VLOOKUP($E314,'INFO_Matières recyclables'!$I$6:$M$14,4,0)))</f>
        <v>0</v>
      </c>
      <c r="Z314" s="67">
        <f>$G314+$H314+$I314+$J314+IF(ISBLANK($E314),0,$F314*VLOOKUP($E314,'INFO_Matières recyclables'!$I$6:$M$14,5,0))</f>
        <v>0</v>
      </c>
      <c r="AA314" s="67">
        <f>$K314+$L314+$M314+$N314+$O314+$P314+$Q314+$R314+IF(ISBLANK($E314),0,$F314*(1-VLOOKUP($E314,'INFO_Matières recyclables'!$I$6:$M$14,5,0)))</f>
        <v>0</v>
      </c>
    </row>
    <row r="315" spans="2:27" x14ac:dyDescent="0.35">
      <c r="B315" s="5"/>
      <c r="C315" s="5"/>
      <c r="D315" s="26"/>
      <c r="E315" s="56"/>
      <c r="F315" s="58"/>
      <c r="G315" s="54"/>
      <c r="H315" s="54"/>
      <c r="I315" s="54"/>
      <c r="J315" s="54"/>
      <c r="K315" s="54"/>
      <c r="L315" s="54"/>
      <c r="M315" s="54"/>
      <c r="N315" s="54"/>
      <c r="O315" s="54"/>
      <c r="P315" s="61"/>
      <c r="Q315" s="75"/>
      <c r="R315" s="66"/>
      <c r="T315" s="67">
        <f>$G315+$H315+$L315+IF(ISBLANK($E315),0,$F315*VLOOKUP($E315,'INFO_Matières recyclables'!$I$6:$M$14,2,0))</f>
        <v>0</v>
      </c>
      <c r="U315" s="67">
        <f>$I315+$J315+$K315+$M315+$N315+$O315+$P315+$Q315+$R315+IF(ISBLANK($E315),0,$F315*(1-VLOOKUP($E315,'INFO_Matières recyclables'!$I$6:$M$14,2,0)))</f>
        <v>0</v>
      </c>
      <c r="V315" s="67">
        <f>$G315+$H315+$K315+IF(ISBLANK($E315),0,$F315*VLOOKUP($E315,'INFO_Matières recyclables'!$I$6:$M$14,3,0))</f>
        <v>0</v>
      </c>
      <c r="W315" s="67">
        <f>$I315+$J315+$L315+$M315+$N315+$O315+$P315+$Q315+$R315+IF(ISBLANK($E315),0,$F315*(1-VLOOKUP($E315,'INFO_Matières recyclables'!$I$6:$M$14,3,0)))</f>
        <v>0</v>
      </c>
      <c r="X315" s="67">
        <f>$G315+$H315+$I315+IF(ISBLANK($E315),0,$F315*VLOOKUP($E315,'INFO_Matières recyclables'!$I$6:$M$14,4,0))</f>
        <v>0</v>
      </c>
      <c r="Y315" s="67">
        <f>$J315+$K315+$L315+$M315+$N315+$O315+$P315+$Q315+$R315+IF(ISBLANK($E315),0,$F315*(1-VLOOKUP($E315,'INFO_Matières recyclables'!$I$6:$M$14,4,0)))</f>
        <v>0</v>
      </c>
      <c r="Z315" s="67">
        <f>$G315+$H315+$I315+$J315+IF(ISBLANK($E315),0,$F315*VLOOKUP($E315,'INFO_Matières recyclables'!$I$6:$M$14,5,0))</f>
        <v>0</v>
      </c>
      <c r="AA315" s="67">
        <f>$K315+$L315+$M315+$N315+$O315+$P315+$Q315+$R315+IF(ISBLANK($E315),0,$F315*(1-VLOOKUP($E315,'INFO_Matières recyclables'!$I$6:$M$14,5,0)))</f>
        <v>0</v>
      </c>
    </row>
    <row r="316" spans="2:27" x14ac:dyDescent="0.35">
      <c r="B316" s="5"/>
      <c r="C316" s="5"/>
      <c r="D316" s="26"/>
      <c r="E316" s="56"/>
      <c r="F316" s="58"/>
      <c r="G316" s="54"/>
      <c r="H316" s="54"/>
      <c r="I316" s="54"/>
      <c r="J316" s="54"/>
      <c r="K316" s="54"/>
      <c r="L316" s="54"/>
      <c r="M316" s="54"/>
      <c r="N316" s="54"/>
      <c r="O316" s="54"/>
      <c r="P316" s="61"/>
      <c r="Q316" s="75"/>
      <c r="R316" s="66"/>
      <c r="T316" s="67">
        <f>$G316+$H316+$L316+IF(ISBLANK($E316),0,$F316*VLOOKUP($E316,'INFO_Matières recyclables'!$I$6:$M$14,2,0))</f>
        <v>0</v>
      </c>
      <c r="U316" s="67">
        <f>$I316+$J316+$K316+$M316+$N316+$O316+$P316+$Q316+$R316+IF(ISBLANK($E316),0,$F316*(1-VLOOKUP($E316,'INFO_Matières recyclables'!$I$6:$M$14,2,0)))</f>
        <v>0</v>
      </c>
      <c r="V316" s="67">
        <f>$G316+$H316+$K316+IF(ISBLANK($E316),0,$F316*VLOOKUP($E316,'INFO_Matières recyclables'!$I$6:$M$14,3,0))</f>
        <v>0</v>
      </c>
      <c r="W316" s="67">
        <f>$I316+$J316+$L316+$M316+$N316+$O316+$P316+$Q316+$R316+IF(ISBLANK($E316),0,$F316*(1-VLOOKUP($E316,'INFO_Matières recyclables'!$I$6:$M$14,3,0)))</f>
        <v>0</v>
      </c>
      <c r="X316" s="67">
        <f>$G316+$H316+$I316+IF(ISBLANK($E316),0,$F316*VLOOKUP($E316,'INFO_Matières recyclables'!$I$6:$M$14,4,0))</f>
        <v>0</v>
      </c>
      <c r="Y316" s="67">
        <f>$J316+$K316+$L316+$M316+$N316+$O316+$P316+$Q316+$R316+IF(ISBLANK($E316),0,$F316*(1-VLOOKUP($E316,'INFO_Matières recyclables'!$I$6:$M$14,4,0)))</f>
        <v>0</v>
      </c>
      <c r="Z316" s="67">
        <f>$G316+$H316+$I316+$J316+IF(ISBLANK($E316),0,$F316*VLOOKUP($E316,'INFO_Matières recyclables'!$I$6:$M$14,5,0))</f>
        <v>0</v>
      </c>
      <c r="AA316" s="67">
        <f>$K316+$L316+$M316+$N316+$O316+$P316+$Q316+$R316+IF(ISBLANK($E316),0,$F316*(1-VLOOKUP($E316,'INFO_Matières recyclables'!$I$6:$M$14,5,0)))</f>
        <v>0</v>
      </c>
    </row>
    <row r="317" spans="2:27" x14ac:dyDescent="0.35">
      <c r="B317" s="5"/>
      <c r="C317" s="5"/>
      <c r="D317" s="26"/>
      <c r="E317" s="56"/>
      <c r="F317" s="58"/>
      <c r="G317" s="54"/>
      <c r="H317" s="54"/>
      <c r="I317" s="54"/>
      <c r="J317" s="54"/>
      <c r="K317" s="54"/>
      <c r="L317" s="54"/>
      <c r="M317" s="54"/>
      <c r="N317" s="54"/>
      <c r="O317" s="54"/>
      <c r="P317" s="61"/>
      <c r="Q317" s="75"/>
      <c r="R317" s="66"/>
      <c r="T317" s="67">
        <f>$G317+$H317+$L317+IF(ISBLANK($E317),0,$F317*VLOOKUP($E317,'INFO_Matières recyclables'!$I$6:$M$14,2,0))</f>
        <v>0</v>
      </c>
      <c r="U317" s="67">
        <f>$I317+$J317+$K317+$M317+$N317+$O317+$P317+$Q317+$R317+IF(ISBLANK($E317),0,$F317*(1-VLOOKUP($E317,'INFO_Matières recyclables'!$I$6:$M$14,2,0)))</f>
        <v>0</v>
      </c>
      <c r="V317" s="67">
        <f>$G317+$H317+$K317+IF(ISBLANK($E317),0,$F317*VLOOKUP($E317,'INFO_Matières recyclables'!$I$6:$M$14,3,0))</f>
        <v>0</v>
      </c>
      <c r="W317" s="67">
        <f>$I317+$J317+$L317+$M317+$N317+$O317+$P317+$Q317+$R317+IF(ISBLANK($E317),0,$F317*(1-VLOOKUP($E317,'INFO_Matières recyclables'!$I$6:$M$14,3,0)))</f>
        <v>0</v>
      </c>
      <c r="X317" s="67">
        <f>$G317+$H317+$I317+IF(ISBLANK($E317),0,$F317*VLOOKUP($E317,'INFO_Matières recyclables'!$I$6:$M$14,4,0))</f>
        <v>0</v>
      </c>
      <c r="Y317" s="67">
        <f>$J317+$K317+$L317+$M317+$N317+$O317+$P317+$Q317+$R317+IF(ISBLANK($E317),0,$F317*(1-VLOOKUP($E317,'INFO_Matières recyclables'!$I$6:$M$14,4,0)))</f>
        <v>0</v>
      </c>
      <c r="Z317" s="67">
        <f>$G317+$H317+$I317+$J317+IF(ISBLANK($E317),0,$F317*VLOOKUP($E317,'INFO_Matières recyclables'!$I$6:$M$14,5,0))</f>
        <v>0</v>
      </c>
      <c r="AA317" s="67">
        <f>$K317+$L317+$M317+$N317+$O317+$P317+$Q317+$R317+IF(ISBLANK($E317),0,$F317*(1-VLOOKUP($E317,'INFO_Matières recyclables'!$I$6:$M$14,5,0)))</f>
        <v>0</v>
      </c>
    </row>
    <row r="318" spans="2:27" x14ac:dyDescent="0.35">
      <c r="B318" s="5"/>
      <c r="C318" s="5"/>
      <c r="D318" s="26"/>
      <c r="E318" s="56"/>
      <c r="F318" s="58"/>
      <c r="G318" s="54"/>
      <c r="H318" s="54"/>
      <c r="I318" s="54"/>
      <c r="J318" s="54"/>
      <c r="K318" s="54"/>
      <c r="L318" s="54"/>
      <c r="M318" s="54"/>
      <c r="N318" s="54"/>
      <c r="O318" s="54"/>
      <c r="P318" s="61"/>
      <c r="Q318" s="75"/>
      <c r="R318" s="66"/>
      <c r="T318" s="67">
        <f>$G318+$H318+$L318+IF(ISBLANK($E318),0,$F318*VLOOKUP($E318,'INFO_Matières recyclables'!$I$6:$M$14,2,0))</f>
        <v>0</v>
      </c>
      <c r="U318" s="67">
        <f>$I318+$J318+$K318+$M318+$N318+$O318+$P318+$Q318+$R318+IF(ISBLANK($E318),0,$F318*(1-VLOOKUP($E318,'INFO_Matières recyclables'!$I$6:$M$14,2,0)))</f>
        <v>0</v>
      </c>
      <c r="V318" s="67">
        <f>$G318+$H318+$K318+IF(ISBLANK($E318),0,$F318*VLOOKUP($E318,'INFO_Matières recyclables'!$I$6:$M$14,3,0))</f>
        <v>0</v>
      </c>
      <c r="W318" s="67">
        <f>$I318+$J318+$L318+$M318+$N318+$O318+$P318+$Q318+$R318+IF(ISBLANK($E318),0,$F318*(1-VLOOKUP($E318,'INFO_Matières recyclables'!$I$6:$M$14,3,0)))</f>
        <v>0</v>
      </c>
      <c r="X318" s="67">
        <f>$G318+$H318+$I318+IF(ISBLANK($E318),0,$F318*VLOOKUP($E318,'INFO_Matières recyclables'!$I$6:$M$14,4,0))</f>
        <v>0</v>
      </c>
      <c r="Y318" s="67">
        <f>$J318+$K318+$L318+$M318+$N318+$O318+$P318+$Q318+$R318+IF(ISBLANK($E318),0,$F318*(1-VLOOKUP($E318,'INFO_Matières recyclables'!$I$6:$M$14,4,0)))</f>
        <v>0</v>
      </c>
      <c r="Z318" s="67">
        <f>$G318+$H318+$I318+$J318+IF(ISBLANK($E318),0,$F318*VLOOKUP($E318,'INFO_Matières recyclables'!$I$6:$M$14,5,0))</f>
        <v>0</v>
      </c>
      <c r="AA318" s="67">
        <f>$K318+$L318+$M318+$N318+$O318+$P318+$Q318+$R318+IF(ISBLANK($E318),0,$F318*(1-VLOOKUP($E318,'INFO_Matières recyclables'!$I$6:$M$14,5,0)))</f>
        <v>0</v>
      </c>
    </row>
    <row r="319" spans="2:27" x14ac:dyDescent="0.35">
      <c r="B319" s="5"/>
      <c r="C319" s="5"/>
      <c r="D319" s="26"/>
      <c r="E319" s="56"/>
      <c r="F319" s="58"/>
      <c r="G319" s="54"/>
      <c r="H319" s="54"/>
      <c r="I319" s="54"/>
      <c r="J319" s="54"/>
      <c r="K319" s="54"/>
      <c r="L319" s="54"/>
      <c r="M319" s="54"/>
      <c r="N319" s="54"/>
      <c r="O319" s="54"/>
      <c r="P319" s="61"/>
      <c r="Q319" s="75"/>
      <c r="R319" s="66"/>
      <c r="T319" s="67">
        <f>$G319+$H319+$L319+IF(ISBLANK($E319),0,$F319*VLOOKUP($E319,'INFO_Matières recyclables'!$I$6:$M$14,2,0))</f>
        <v>0</v>
      </c>
      <c r="U319" s="67">
        <f>$I319+$J319+$K319+$M319+$N319+$O319+$P319+$Q319+$R319+IF(ISBLANK($E319),0,$F319*(1-VLOOKUP($E319,'INFO_Matières recyclables'!$I$6:$M$14,2,0)))</f>
        <v>0</v>
      </c>
      <c r="V319" s="67">
        <f>$G319+$H319+$K319+IF(ISBLANK($E319),0,$F319*VLOOKUP($E319,'INFO_Matières recyclables'!$I$6:$M$14,3,0))</f>
        <v>0</v>
      </c>
      <c r="W319" s="67">
        <f>$I319+$J319+$L319+$M319+$N319+$O319+$P319+$Q319+$R319+IF(ISBLANK($E319),0,$F319*(1-VLOOKUP($E319,'INFO_Matières recyclables'!$I$6:$M$14,3,0)))</f>
        <v>0</v>
      </c>
      <c r="X319" s="67">
        <f>$G319+$H319+$I319+IF(ISBLANK($E319),0,$F319*VLOOKUP($E319,'INFO_Matières recyclables'!$I$6:$M$14,4,0))</f>
        <v>0</v>
      </c>
      <c r="Y319" s="67">
        <f>$J319+$K319+$L319+$M319+$N319+$O319+$P319+$Q319+$R319+IF(ISBLANK($E319),0,$F319*(1-VLOOKUP($E319,'INFO_Matières recyclables'!$I$6:$M$14,4,0)))</f>
        <v>0</v>
      </c>
      <c r="Z319" s="67">
        <f>$G319+$H319+$I319+$J319+IF(ISBLANK($E319),0,$F319*VLOOKUP($E319,'INFO_Matières recyclables'!$I$6:$M$14,5,0))</f>
        <v>0</v>
      </c>
      <c r="AA319" s="67">
        <f>$K319+$L319+$M319+$N319+$O319+$P319+$Q319+$R319+IF(ISBLANK($E319),0,$F319*(1-VLOOKUP($E319,'INFO_Matières recyclables'!$I$6:$M$14,5,0)))</f>
        <v>0</v>
      </c>
    </row>
    <row r="320" spans="2:27" x14ac:dyDescent="0.35">
      <c r="B320" s="5"/>
      <c r="C320" s="5"/>
      <c r="D320" s="26"/>
      <c r="E320" s="56"/>
      <c r="F320" s="58"/>
      <c r="G320" s="54"/>
      <c r="H320" s="54"/>
      <c r="I320" s="54"/>
      <c r="J320" s="54"/>
      <c r="K320" s="54"/>
      <c r="L320" s="54"/>
      <c r="M320" s="54"/>
      <c r="N320" s="54"/>
      <c r="O320" s="54"/>
      <c r="P320" s="61"/>
      <c r="Q320" s="75"/>
      <c r="R320" s="66"/>
      <c r="T320" s="67">
        <f>$G320+$H320+$L320+IF(ISBLANK($E320),0,$F320*VLOOKUP($E320,'INFO_Matières recyclables'!$I$6:$M$14,2,0))</f>
        <v>0</v>
      </c>
      <c r="U320" s="67">
        <f>$I320+$J320+$K320+$M320+$N320+$O320+$P320+$Q320+$R320+IF(ISBLANK($E320),0,$F320*(1-VLOOKUP($E320,'INFO_Matières recyclables'!$I$6:$M$14,2,0)))</f>
        <v>0</v>
      </c>
      <c r="V320" s="67">
        <f>$G320+$H320+$K320+IF(ISBLANK($E320),0,$F320*VLOOKUP($E320,'INFO_Matières recyclables'!$I$6:$M$14,3,0))</f>
        <v>0</v>
      </c>
      <c r="W320" s="67">
        <f>$I320+$J320+$L320+$M320+$N320+$O320+$P320+$Q320+$R320+IF(ISBLANK($E320),0,$F320*(1-VLOOKUP($E320,'INFO_Matières recyclables'!$I$6:$M$14,3,0)))</f>
        <v>0</v>
      </c>
      <c r="X320" s="67">
        <f>$G320+$H320+$I320+IF(ISBLANK($E320),0,$F320*VLOOKUP($E320,'INFO_Matières recyclables'!$I$6:$M$14,4,0))</f>
        <v>0</v>
      </c>
      <c r="Y320" s="67">
        <f>$J320+$K320+$L320+$M320+$N320+$O320+$P320+$Q320+$R320+IF(ISBLANK($E320),0,$F320*(1-VLOOKUP($E320,'INFO_Matières recyclables'!$I$6:$M$14,4,0)))</f>
        <v>0</v>
      </c>
      <c r="Z320" s="67">
        <f>$G320+$H320+$I320+$J320+IF(ISBLANK($E320),0,$F320*VLOOKUP($E320,'INFO_Matières recyclables'!$I$6:$M$14,5,0))</f>
        <v>0</v>
      </c>
      <c r="AA320" s="67">
        <f>$K320+$L320+$M320+$N320+$O320+$P320+$Q320+$R320+IF(ISBLANK($E320),0,$F320*(1-VLOOKUP($E320,'INFO_Matières recyclables'!$I$6:$M$14,5,0)))</f>
        <v>0</v>
      </c>
    </row>
    <row r="321" spans="2:27" x14ac:dyDescent="0.35">
      <c r="B321" s="5"/>
      <c r="C321" s="5"/>
      <c r="D321" s="26"/>
      <c r="E321" s="56"/>
      <c r="F321" s="58"/>
      <c r="G321" s="54"/>
      <c r="H321" s="54"/>
      <c r="I321" s="54"/>
      <c r="J321" s="54"/>
      <c r="K321" s="54"/>
      <c r="L321" s="54"/>
      <c r="M321" s="54"/>
      <c r="N321" s="54"/>
      <c r="O321" s="54"/>
      <c r="P321" s="61"/>
      <c r="Q321" s="75"/>
      <c r="R321" s="66"/>
      <c r="T321" s="67">
        <f>$G321+$H321+$L321+IF(ISBLANK($E321),0,$F321*VLOOKUP($E321,'INFO_Matières recyclables'!$I$6:$M$14,2,0))</f>
        <v>0</v>
      </c>
      <c r="U321" s="67">
        <f>$I321+$J321+$K321+$M321+$N321+$O321+$P321+$Q321+$R321+IF(ISBLANK($E321),0,$F321*(1-VLOOKUP($E321,'INFO_Matières recyclables'!$I$6:$M$14,2,0)))</f>
        <v>0</v>
      </c>
      <c r="V321" s="67">
        <f>$G321+$H321+$K321+IF(ISBLANK($E321),0,$F321*VLOOKUP($E321,'INFO_Matières recyclables'!$I$6:$M$14,3,0))</f>
        <v>0</v>
      </c>
      <c r="W321" s="67">
        <f>$I321+$J321+$L321+$M321+$N321+$O321+$P321+$Q321+$R321+IF(ISBLANK($E321),0,$F321*(1-VLOOKUP($E321,'INFO_Matières recyclables'!$I$6:$M$14,3,0)))</f>
        <v>0</v>
      </c>
      <c r="X321" s="67">
        <f>$G321+$H321+$I321+IF(ISBLANK($E321),0,$F321*VLOOKUP($E321,'INFO_Matières recyclables'!$I$6:$M$14,4,0))</f>
        <v>0</v>
      </c>
      <c r="Y321" s="67">
        <f>$J321+$K321+$L321+$M321+$N321+$O321+$P321+$Q321+$R321+IF(ISBLANK($E321),0,$F321*(1-VLOOKUP($E321,'INFO_Matières recyclables'!$I$6:$M$14,4,0)))</f>
        <v>0</v>
      </c>
      <c r="Z321" s="67">
        <f>$G321+$H321+$I321+$J321+IF(ISBLANK($E321),0,$F321*VLOOKUP($E321,'INFO_Matières recyclables'!$I$6:$M$14,5,0))</f>
        <v>0</v>
      </c>
      <c r="AA321" s="67">
        <f>$K321+$L321+$M321+$N321+$O321+$P321+$Q321+$R321+IF(ISBLANK($E321),0,$F321*(1-VLOOKUP($E321,'INFO_Matières recyclables'!$I$6:$M$14,5,0)))</f>
        <v>0</v>
      </c>
    </row>
    <row r="322" spans="2:27" x14ac:dyDescent="0.35">
      <c r="B322" s="5"/>
      <c r="C322" s="5"/>
      <c r="D322" s="26"/>
      <c r="E322" s="56"/>
      <c r="F322" s="58"/>
      <c r="G322" s="54"/>
      <c r="H322" s="54"/>
      <c r="I322" s="54"/>
      <c r="J322" s="54"/>
      <c r="K322" s="54"/>
      <c r="L322" s="54"/>
      <c r="M322" s="54"/>
      <c r="N322" s="54"/>
      <c r="O322" s="54"/>
      <c r="P322" s="61"/>
      <c r="Q322" s="75"/>
      <c r="R322" s="66"/>
      <c r="T322" s="67">
        <f>$G322+$H322+$L322+IF(ISBLANK($E322),0,$F322*VLOOKUP($E322,'INFO_Matières recyclables'!$I$6:$M$14,2,0))</f>
        <v>0</v>
      </c>
      <c r="U322" s="67">
        <f>$I322+$J322+$K322+$M322+$N322+$O322+$P322+$Q322+$R322+IF(ISBLANK($E322),0,$F322*(1-VLOOKUP($E322,'INFO_Matières recyclables'!$I$6:$M$14,2,0)))</f>
        <v>0</v>
      </c>
      <c r="V322" s="67">
        <f>$G322+$H322+$K322+IF(ISBLANK($E322),0,$F322*VLOOKUP($E322,'INFO_Matières recyclables'!$I$6:$M$14,3,0))</f>
        <v>0</v>
      </c>
      <c r="W322" s="67">
        <f>$I322+$J322+$L322+$M322+$N322+$O322+$P322+$Q322+$R322+IF(ISBLANK($E322),0,$F322*(1-VLOOKUP($E322,'INFO_Matières recyclables'!$I$6:$M$14,3,0)))</f>
        <v>0</v>
      </c>
      <c r="X322" s="67">
        <f>$G322+$H322+$I322+IF(ISBLANK($E322),0,$F322*VLOOKUP($E322,'INFO_Matières recyclables'!$I$6:$M$14,4,0))</f>
        <v>0</v>
      </c>
      <c r="Y322" s="67">
        <f>$J322+$K322+$L322+$M322+$N322+$O322+$P322+$Q322+$R322+IF(ISBLANK($E322),0,$F322*(1-VLOOKUP($E322,'INFO_Matières recyclables'!$I$6:$M$14,4,0)))</f>
        <v>0</v>
      </c>
      <c r="Z322" s="67">
        <f>$G322+$H322+$I322+$J322+IF(ISBLANK($E322),0,$F322*VLOOKUP($E322,'INFO_Matières recyclables'!$I$6:$M$14,5,0))</f>
        <v>0</v>
      </c>
      <c r="AA322" s="67">
        <f>$K322+$L322+$M322+$N322+$O322+$P322+$Q322+$R322+IF(ISBLANK($E322),0,$F322*(1-VLOOKUP($E322,'INFO_Matières recyclables'!$I$6:$M$14,5,0)))</f>
        <v>0</v>
      </c>
    </row>
    <row r="323" spans="2:27" x14ac:dyDescent="0.35">
      <c r="B323" s="5"/>
      <c r="C323" s="5"/>
      <c r="D323" s="26"/>
      <c r="E323" s="56"/>
      <c r="F323" s="58"/>
      <c r="G323" s="54"/>
      <c r="H323" s="54"/>
      <c r="I323" s="54"/>
      <c r="J323" s="54"/>
      <c r="K323" s="54"/>
      <c r="L323" s="54"/>
      <c r="M323" s="54"/>
      <c r="N323" s="54"/>
      <c r="O323" s="54"/>
      <c r="P323" s="61"/>
      <c r="Q323" s="75"/>
      <c r="R323" s="66"/>
      <c r="T323" s="67">
        <f>$G323+$H323+$L323+IF(ISBLANK($E323),0,$F323*VLOOKUP($E323,'INFO_Matières recyclables'!$I$6:$M$14,2,0))</f>
        <v>0</v>
      </c>
      <c r="U323" s="67">
        <f>$I323+$J323+$K323+$M323+$N323+$O323+$P323+$Q323+$R323+IF(ISBLANK($E323),0,$F323*(1-VLOOKUP($E323,'INFO_Matières recyclables'!$I$6:$M$14,2,0)))</f>
        <v>0</v>
      </c>
      <c r="V323" s="67">
        <f>$G323+$H323+$K323+IF(ISBLANK($E323),0,$F323*VLOOKUP($E323,'INFO_Matières recyclables'!$I$6:$M$14,3,0))</f>
        <v>0</v>
      </c>
      <c r="W323" s="67">
        <f>$I323+$J323+$L323+$M323+$N323+$O323+$P323+$Q323+$R323+IF(ISBLANK($E323),0,$F323*(1-VLOOKUP($E323,'INFO_Matières recyclables'!$I$6:$M$14,3,0)))</f>
        <v>0</v>
      </c>
      <c r="X323" s="67">
        <f>$G323+$H323+$I323+IF(ISBLANK($E323),0,$F323*VLOOKUP($E323,'INFO_Matières recyclables'!$I$6:$M$14,4,0))</f>
        <v>0</v>
      </c>
      <c r="Y323" s="67">
        <f>$J323+$K323+$L323+$M323+$N323+$O323+$P323+$Q323+$R323+IF(ISBLANK($E323),0,$F323*(1-VLOOKUP($E323,'INFO_Matières recyclables'!$I$6:$M$14,4,0)))</f>
        <v>0</v>
      </c>
      <c r="Z323" s="67">
        <f>$G323+$H323+$I323+$J323+IF(ISBLANK($E323),0,$F323*VLOOKUP($E323,'INFO_Matières recyclables'!$I$6:$M$14,5,0))</f>
        <v>0</v>
      </c>
      <c r="AA323" s="67">
        <f>$K323+$L323+$M323+$N323+$O323+$P323+$Q323+$R323+IF(ISBLANK($E323),0,$F323*(1-VLOOKUP($E323,'INFO_Matières recyclables'!$I$6:$M$14,5,0)))</f>
        <v>0</v>
      </c>
    </row>
    <row r="324" spans="2:27" x14ac:dyDescent="0.35">
      <c r="B324" s="5"/>
      <c r="C324" s="5"/>
      <c r="D324" s="26"/>
      <c r="E324" s="56"/>
      <c r="F324" s="58"/>
      <c r="G324" s="54"/>
      <c r="H324" s="54"/>
      <c r="I324" s="54"/>
      <c r="J324" s="54"/>
      <c r="K324" s="54"/>
      <c r="L324" s="54"/>
      <c r="M324" s="54"/>
      <c r="N324" s="54"/>
      <c r="O324" s="54"/>
      <c r="P324" s="61"/>
      <c r="Q324" s="75"/>
      <c r="R324" s="66"/>
      <c r="T324" s="67">
        <f>$G324+$H324+$L324+IF(ISBLANK($E324),0,$F324*VLOOKUP($E324,'INFO_Matières recyclables'!$I$6:$M$14,2,0))</f>
        <v>0</v>
      </c>
      <c r="U324" s="67">
        <f>$I324+$J324+$K324+$M324+$N324+$O324+$P324+$Q324+$R324+IF(ISBLANK($E324),0,$F324*(1-VLOOKUP($E324,'INFO_Matières recyclables'!$I$6:$M$14,2,0)))</f>
        <v>0</v>
      </c>
      <c r="V324" s="67">
        <f>$G324+$H324+$K324+IF(ISBLANK($E324),0,$F324*VLOOKUP($E324,'INFO_Matières recyclables'!$I$6:$M$14,3,0))</f>
        <v>0</v>
      </c>
      <c r="W324" s="67">
        <f>$I324+$J324+$L324+$M324+$N324+$O324+$P324+$Q324+$R324+IF(ISBLANK($E324),0,$F324*(1-VLOOKUP($E324,'INFO_Matières recyclables'!$I$6:$M$14,3,0)))</f>
        <v>0</v>
      </c>
      <c r="X324" s="67">
        <f>$G324+$H324+$I324+IF(ISBLANK($E324),0,$F324*VLOOKUP($E324,'INFO_Matières recyclables'!$I$6:$M$14,4,0))</f>
        <v>0</v>
      </c>
      <c r="Y324" s="67">
        <f>$J324+$K324+$L324+$M324+$N324+$O324+$P324+$Q324+$R324+IF(ISBLANK($E324),0,$F324*(1-VLOOKUP($E324,'INFO_Matières recyclables'!$I$6:$M$14,4,0)))</f>
        <v>0</v>
      </c>
      <c r="Z324" s="67">
        <f>$G324+$H324+$I324+$J324+IF(ISBLANK($E324),0,$F324*VLOOKUP($E324,'INFO_Matières recyclables'!$I$6:$M$14,5,0))</f>
        <v>0</v>
      </c>
      <c r="AA324" s="67">
        <f>$K324+$L324+$M324+$N324+$O324+$P324+$Q324+$R324+IF(ISBLANK($E324),0,$F324*(1-VLOOKUP($E324,'INFO_Matières recyclables'!$I$6:$M$14,5,0)))</f>
        <v>0</v>
      </c>
    </row>
    <row r="325" spans="2:27" x14ac:dyDescent="0.35">
      <c r="B325" s="5"/>
      <c r="C325" s="5"/>
      <c r="D325" s="26"/>
      <c r="E325" s="56"/>
      <c r="F325" s="58"/>
      <c r="G325" s="54"/>
      <c r="H325" s="54"/>
      <c r="I325" s="54"/>
      <c r="J325" s="54"/>
      <c r="K325" s="54"/>
      <c r="L325" s="54"/>
      <c r="M325" s="54"/>
      <c r="N325" s="54"/>
      <c r="O325" s="54"/>
      <c r="P325" s="61"/>
      <c r="Q325" s="75"/>
      <c r="R325" s="66"/>
      <c r="T325" s="67">
        <f>$G325+$H325+$L325+IF(ISBLANK($E325),0,$F325*VLOOKUP($E325,'INFO_Matières recyclables'!$I$6:$M$14,2,0))</f>
        <v>0</v>
      </c>
      <c r="U325" s="67">
        <f>$I325+$J325+$K325+$M325+$N325+$O325+$P325+$Q325+$R325+IF(ISBLANK($E325),0,$F325*(1-VLOOKUP($E325,'INFO_Matières recyclables'!$I$6:$M$14,2,0)))</f>
        <v>0</v>
      </c>
      <c r="V325" s="67">
        <f>$G325+$H325+$K325+IF(ISBLANK($E325),0,$F325*VLOOKUP($E325,'INFO_Matières recyclables'!$I$6:$M$14,3,0))</f>
        <v>0</v>
      </c>
      <c r="W325" s="67">
        <f>$I325+$J325+$L325+$M325+$N325+$O325+$P325+$Q325+$R325+IF(ISBLANK($E325),0,$F325*(1-VLOOKUP($E325,'INFO_Matières recyclables'!$I$6:$M$14,3,0)))</f>
        <v>0</v>
      </c>
      <c r="X325" s="67">
        <f>$G325+$H325+$I325+IF(ISBLANK($E325),0,$F325*VLOOKUP($E325,'INFO_Matières recyclables'!$I$6:$M$14,4,0))</f>
        <v>0</v>
      </c>
      <c r="Y325" s="67">
        <f>$J325+$K325+$L325+$M325+$N325+$O325+$P325+$Q325+$R325+IF(ISBLANK($E325),0,$F325*(1-VLOOKUP($E325,'INFO_Matières recyclables'!$I$6:$M$14,4,0)))</f>
        <v>0</v>
      </c>
      <c r="Z325" s="67">
        <f>$G325+$H325+$I325+$J325+IF(ISBLANK($E325),0,$F325*VLOOKUP($E325,'INFO_Matières recyclables'!$I$6:$M$14,5,0))</f>
        <v>0</v>
      </c>
      <c r="AA325" s="67">
        <f>$K325+$L325+$M325+$N325+$O325+$P325+$Q325+$R325+IF(ISBLANK($E325),0,$F325*(1-VLOOKUP($E325,'INFO_Matières recyclables'!$I$6:$M$14,5,0)))</f>
        <v>0</v>
      </c>
    </row>
    <row r="326" spans="2:27" x14ac:dyDescent="0.35">
      <c r="B326" s="5"/>
      <c r="C326" s="5"/>
      <c r="D326" s="26"/>
      <c r="E326" s="56"/>
      <c r="F326" s="58"/>
      <c r="G326" s="54"/>
      <c r="H326" s="54"/>
      <c r="I326" s="54"/>
      <c r="J326" s="54"/>
      <c r="K326" s="54"/>
      <c r="L326" s="54"/>
      <c r="M326" s="54"/>
      <c r="N326" s="54"/>
      <c r="O326" s="54"/>
      <c r="P326" s="61"/>
      <c r="Q326" s="75"/>
      <c r="R326" s="66"/>
      <c r="T326" s="67">
        <f>$G326+$H326+$L326+IF(ISBLANK($E326),0,$F326*VLOOKUP($E326,'INFO_Matières recyclables'!$I$6:$M$14,2,0))</f>
        <v>0</v>
      </c>
      <c r="U326" s="67">
        <f>$I326+$J326+$K326+$M326+$N326+$O326+$P326+$Q326+$R326+IF(ISBLANK($E326),0,$F326*(1-VLOOKUP($E326,'INFO_Matières recyclables'!$I$6:$M$14,2,0)))</f>
        <v>0</v>
      </c>
      <c r="V326" s="67">
        <f>$G326+$H326+$K326+IF(ISBLANK($E326),0,$F326*VLOOKUP($E326,'INFO_Matières recyclables'!$I$6:$M$14,3,0))</f>
        <v>0</v>
      </c>
      <c r="W326" s="67">
        <f>$I326+$J326+$L326+$M326+$N326+$O326+$P326+$Q326+$R326+IF(ISBLANK($E326),0,$F326*(1-VLOOKUP($E326,'INFO_Matières recyclables'!$I$6:$M$14,3,0)))</f>
        <v>0</v>
      </c>
      <c r="X326" s="67">
        <f>$G326+$H326+$I326+IF(ISBLANK($E326),0,$F326*VLOOKUP($E326,'INFO_Matières recyclables'!$I$6:$M$14,4,0))</f>
        <v>0</v>
      </c>
      <c r="Y326" s="67">
        <f>$J326+$K326+$L326+$M326+$N326+$O326+$P326+$Q326+$R326+IF(ISBLANK($E326),0,$F326*(1-VLOOKUP($E326,'INFO_Matières recyclables'!$I$6:$M$14,4,0)))</f>
        <v>0</v>
      </c>
      <c r="Z326" s="67">
        <f>$G326+$H326+$I326+$J326+IF(ISBLANK($E326),0,$F326*VLOOKUP($E326,'INFO_Matières recyclables'!$I$6:$M$14,5,0))</f>
        <v>0</v>
      </c>
      <c r="AA326" s="67">
        <f>$K326+$L326+$M326+$N326+$O326+$P326+$Q326+$R326+IF(ISBLANK($E326),0,$F326*(1-VLOOKUP($E326,'INFO_Matières recyclables'!$I$6:$M$14,5,0)))</f>
        <v>0</v>
      </c>
    </row>
    <row r="327" spans="2:27" x14ac:dyDescent="0.35">
      <c r="B327" s="5"/>
      <c r="C327" s="5"/>
      <c r="D327" s="26"/>
      <c r="E327" s="56"/>
      <c r="F327" s="58"/>
      <c r="G327" s="54"/>
      <c r="H327" s="54"/>
      <c r="I327" s="54"/>
      <c r="J327" s="54"/>
      <c r="K327" s="54"/>
      <c r="L327" s="54"/>
      <c r="M327" s="54"/>
      <c r="N327" s="54"/>
      <c r="O327" s="54"/>
      <c r="P327" s="61"/>
      <c r="Q327" s="75"/>
      <c r="R327" s="66"/>
      <c r="T327" s="67">
        <f>$G327+$H327+$L327+IF(ISBLANK($E327),0,$F327*VLOOKUP($E327,'INFO_Matières recyclables'!$I$6:$M$14,2,0))</f>
        <v>0</v>
      </c>
      <c r="U327" s="67">
        <f>$I327+$J327+$K327+$M327+$N327+$O327+$P327+$Q327+$R327+IF(ISBLANK($E327),0,$F327*(1-VLOOKUP($E327,'INFO_Matières recyclables'!$I$6:$M$14,2,0)))</f>
        <v>0</v>
      </c>
      <c r="V327" s="67">
        <f>$G327+$H327+$K327+IF(ISBLANK($E327),0,$F327*VLOOKUP($E327,'INFO_Matières recyclables'!$I$6:$M$14,3,0))</f>
        <v>0</v>
      </c>
      <c r="W327" s="67">
        <f>$I327+$J327+$L327+$M327+$N327+$O327+$P327+$Q327+$R327+IF(ISBLANK($E327),0,$F327*(1-VLOOKUP($E327,'INFO_Matières recyclables'!$I$6:$M$14,3,0)))</f>
        <v>0</v>
      </c>
      <c r="X327" s="67">
        <f>$G327+$H327+$I327+IF(ISBLANK($E327),0,$F327*VLOOKUP($E327,'INFO_Matières recyclables'!$I$6:$M$14,4,0))</f>
        <v>0</v>
      </c>
      <c r="Y327" s="67">
        <f>$J327+$K327+$L327+$M327+$N327+$O327+$P327+$Q327+$R327+IF(ISBLANK($E327),0,$F327*(1-VLOOKUP($E327,'INFO_Matières recyclables'!$I$6:$M$14,4,0)))</f>
        <v>0</v>
      </c>
      <c r="Z327" s="67">
        <f>$G327+$H327+$I327+$J327+IF(ISBLANK($E327),0,$F327*VLOOKUP($E327,'INFO_Matières recyclables'!$I$6:$M$14,5,0))</f>
        <v>0</v>
      </c>
      <c r="AA327" s="67">
        <f>$K327+$L327+$M327+$N327+$O327+$P327+$Q327+$R327+IF(ISBLANK($E327),0,$F327*(1-VLOOKUP($E327,'INFO_Matières recyclables'!$I$6:$M$14,5,0)))</f>
        <v>0</v>
      </c>
    </row>
    <row r="328" spans="2:27" x14ac:dyDescent="0.35">
      <c r="B328" s="5"/>
      <c r="C328" s="5"/>
      <c r="D328" s="26"/>
      <c r="E328" s="56"/>
      <c r="F328" s="58"/>
      <c r="G328" s="54"/>
      <c r="H328" s="54"/>
      <c r="I328" s="54"/>
      <c r="J328" s="54"/>
      <c r="K328" s="54"/>
      <c r="L328" s="54"/>
      <c r="M328" s="54"/>
      <c r="N328" s="54"/>
      <c r="O328" s="54"/>
      <c r="P328" s="61"/>
      <c r="Q328" s="75"/>
      <c r="R328" s="66"/>
      <c r="T328" s="67">
        <f>$G328+$H328+$L328+IF(ISBLANK($E328),0,$F328*VLOOKUP($E328,'INFO_Matières recyclables'!$I$6:$M$14,2,0))</f>
        <v>0</v>
      </c>
      <c r="U328" s="67">
        <f>$I328+$J328+$K328+$M328+$N328+$O328+$P328+$Q328+$R328+IF(ISBLANK($E328),0,$F328*(1-VLOOKUP($E328,'INFO_Matières recyclables'!$I$6:$M$14,2,0)))</f>
        <v>0</v>
      </c>
      <c r="V328" s="67">
        <f>$G328+$H328+$K328+IF(ISBLANK($E328),0,$F328*VLOOKUP($E328,'INFO_Matières recyclables'!$I$6:$M$14,3,0))</f>
        <v>0</v>
      </c>
      <c r="W328" s="67">
        <f>$I328+$J328+$L328+$M328+$N328+$O328+$P328+$Q328+$R328+IF(ISBLANK($E328),0,$F328*(1-VLOOKUP($E328,'INFO_Matières recyclables'!$I$6:$M$14,3,0)))</f>
        <v>0</v>
      </c>
      <c r="X328" s="67">
        <f>$G328+$H328+$I328+IF(ISBLANK($E328),0,$F328*VLOOKUP($E328,'INFO_Matières recyclables'!$I$6:$M$14,4,0))</f>
        <v>0</v>
      </c>
      <c r="Y328" s="67">
        <f>$J328+$K328+$L328+$M328+$N328+$O328+$P328+$Q328+$R328+IF(ISBLANK($E328),0,$F328*(1-VLOOKUP($E328,'INFO_Matières recyclables'!$I$6:$M$14,4,0)))</f>
        <v>0</v>
      </c>
      <c r="Z328" s="67">
        <f>$G328+$H328+$I328+$J328+IF(ISBLANK($E328),0,$F328*VLOOKUP($E328,'INFO_Matières recyclables'!$I$6:$M$14,5,0))</f>
        <v>0</v>
      </c>
      <c r="AA328" s="67">
        <f>$K328+$L328+$M328+$N328+$O328+$P328+$Q328+$R328+IF(ISBLANK($E328),0,$F328*(1-VLOOKUP($E328,'INFO_Matières recyclables'!$I$6:$M$14,5,0)))</f>
        <v>0</v>
      </c>
    </row>
    <row r="329" spans="2:27" x14ac:dyDescent="0.35">
      <c r="B329" s="5"/>
      <c r="C329" s="5"/>
      <c r="D329" s="26"/>
      <c r="E329" s="56"/>
      <c r="F329" s="58"/>
      <c r="G329" s="54"/>
      <c r="H329" s="54"/>
      <c r="I329" s="54"/>
      <c r="J329" s="54"/>
      <c r="K329" s="54"/>
      <c r="L329" s="54"/>
      <c r="M329" s="54"/>
      <c r="N329" s="54"/>
      <c r="O329" s="54"/>
      <c r="P329" s="61"/>
      <c r="Q329" s="75"/>
      <c r="R329" s="66"/>
      <c r="T329" s="67">
        <f>$G329+$H329+$L329+IF(ISBLANK($E329),0,$F329*VLOOKUP($E329,'INFO_Matières recyclables'!$I$6:$M$14,2,0))</f>
        <v>0</v>
      </c>
      <c r="U329" s="67">
        <f>$I329+$J329+$K329+$M329+$N329+$O329+$P329+$Q329+$R329+IF(ISBLANK($E329),0,$F329*(1-VLOOKUP($E329,'INFO_Matières recyclables'!$I$6:$M$14,2,0)))</f>
        <v>0</v>
      </c>
      <c r="V329" s="67">
        <f>$G329+$H329+$K329+IF(ISBLANK($E329),0,$F329*VLOOKUP($E329,'INFO_Matières recyclables'!$I$6:$M$14,3,0))</f>
        <v>0</v>
      </c>
      <c r="W329" s="67">
        <f>$I329+$J329+$L329+$M329+$N329+$O329+$P329+$Q329+$R329+IF(ISBLANK($E329),0,$F329*(1-VLOOKUP($E329,'INFO_Matières recyclables'!$I$6:$M$14,3,0)))</f>
        <v>0</v>
      </c>
      <c r="X329" s="67">
        <f>$G329+$H329+$I329+IF(ISBLANK($E329),0,$F329*VLOOKUP($E329,'INFO_Matières recyclables'!$I$6:$M$14,4,0))</f>
        <v>0</v>
      </c>
      <c r="Y329" s="67">
        <f>$J329+$K329+$L329+$M329+$N329+$O329+$P329+$Q329+$R329+IF(ISBLANK($E329),0,$F329*(1-VLOOKUP($E329,'INFO_Matières recyclables'!$I$6:$M$14,4,0)))</f>
        <v>0</v>
      </c>
      <c r="Z329" s="67">
        <f>$G329+$H329+$I329+$J329+IF(ISBLANK($E329),0,$F329*VLOOKUP($E329,'INFO_Matières recyclables'!$I$6:$M$14,5,0))</f>
        <v>0</v>
      </c>
      <c r="AA329" s="67">
        <f>$K329+$L329+$M329+$N329+$O329+$P329+$Q329+$R329+IF(ISBLANK($E329),0,$F329*(1-VLOOKUP($E329,'INFO_Matières recyclables'!$I$6:$M$14,5,0)))</f>
        <v>0</v>
      </c>
    </row>
    <row r="330" spans="2:27" x14ac:dyDescent="0.35">
      <c r="B330" s="5"/>
      <c r="C330" s="5"/>
      <c r="D330" s="26"/>
      <c r="E330" s="56"/>
      <c r="F330" s="58"/>
      <c r="G330" s="54"/>
      <c r="H330" s="54"/>
      <c r="I330" s="54"/>
      <c r="J330" s="54"/>
      <c r="K330" s="54"/>
      <c r="L330" s="54"/>
      <c r="M330" s="54"/>
      <c r="N330" s="54"/>
      <c r="O330" s="54"/>
      <c r="P330" s="61"/>
      <c r="Q330" s="75"/>
      <c r="R330" s="66"/>
      <c r="T330" s="67">
        <f>$G330+$H330+$L330+IF(ISBLANK($E330),0,$F330*VLOOKUP($E330,'INFO_Matières recyclables'!$I$6:$M$14,2,0))</f>
        <v>0</v>
      </c>
      <c r="U330" s="67">
        <f>$I330+$J330+$K330+$M330+$N330+$O330+$P330+$Q330+$R330+IF(ISBLANK($E330),0,$F330*(1-VLOOKUP($E330,'INFO_Matières recyclables'!$I$6:$M$14,2,0)))</f>
        <v>0</v>
      </c>
      <c r="V330" s="67">
        <f>$G330+$H330+$K330+IF(ISBLANK($E330),0,$F330*VLOOKUP($E330,'INFO_Matières recyclables'!$I$6:$M$14,3,0))</f>
        <v>0</v>
      </c>
      <c r="W330" s="67">
        <f>$I330+$J330+$L330+$M330+$N330+$O330+$P330+$Q330+$R330+IF(ISBLANK($E330),0,$F330*(1-VLOOKUP($E330,'INFO_Matières recyclables'!$I$6:$M$14,3,0)))</f>
        <v>0</v>
      </c>
      <c r="X330" s="67">
        <f>$G330+$H330+$I330+IF(ISBLANK($E330),0,$F330*VLOOKUP($E330,'INFO_Matières recyclables'!$I$6:$M$14,4,0))</f>
        <v>0</v>
      </c>
      <c r="Y330" s="67">
        <f>$J330+$K330+$L330+$M330+$N330+$O330+$P330+$Q330+$R330+IF(ISBLANK($E330),0,$F330*(1-VLOOKUP($E330,'INFO_Matières recyclables'!$I$6:$M$14,4,0)))</f>
        <v>0</v>
      </c>
      <c r="Z330" s="67">
        <f>$G330+$H330+$I330+$J330+IF(ISBLANK($E330),0,$F330*VLOOKUP($E330,'INFO_Matières recyclables'!$I$6:$M$14,5,0))</f>
        <v>0</v>
      </c>
      <c r="AA330" s="67">
        <f>$K330+$L330+$M330+$N330+$O330+$P330+$Q330+$R330+IF(ISBLANK($E330),0,$F330*(1-VLOOKUP($E330,'INFO_Matières recyclables'!$I$6:$M$14,5,0)))</f>
        <v>0</v>
      </c>
    </row>
    <row r="331" spans="2:27" x14ac:dyDescent="0.35">
      <c r="B331" s="5"/>
      <c r="C331" s="5"/>
      <c r="D331" s="26"/>
      <c r="E331" s="56"/>
      <c r="F331" s="58"/>
      <c r="G331" s="54"/>
      <c r="H331" s="54"/>
      <c r="I331" s="54"/>
      <c r="J331" s="54"/>
      <c r="K331" s="54"/>
      <c r="L331" s="54"/>
      <c r="M331" s="54"/>
      <c r="N331" s="54"/>
      <c r="O331" s="54"/>
      <c r="P331" s="61"/>
      <c r="Q331" s="75"/>
      <c r="R331" s="66"/>
      <c r="T331" s="67">
        <f>$G331+$H331+$L331+IF(ISBLANK($E331),0,$F331*VLOOKUP($E331,'INFO_Matières recyclables'!$I$6:$M$14,2,0))</f>
        <v>0</v>
      </c>
      <c r="U331" s="67">
        <f>$I331+$J331+$K331+$M331+$N331+$O331+$P331+$Q331+$R331+IF(ISBLANK($E331),0,$F331*(1-VLOOKUP($E331,'INFO_Matières recyclables'!$I$6:$M$14,2,0)))</f>
        <v>0</v>
      </c>
      <c r="V331" s="67">
        <f>$G331+$H331+$K331+IF(ISBLANK($E331),0,$F331*VLOOKUP($E331,'INFO_Matières recyclables'!$I$6:$M$14,3,0))</f>
        <v>0</v>
      </c>
      <c r="W331" s="67">
        <f>$I331+$J331+$L331+$M331+$N331+$O331+$P331+$Q331+$R331+IF(ISBLANK($E331),0,$F331*(1-VLOOKUP($E331,'INFO_Matières recyclables'!$I$6:$M$14,3,0)))</f>
        <v>0</v>
      </c>
      <c r="X331" s="67">
        <f>$G331+$H331+$I331+IF(ISBLANK($E331),0,$F331*VLOOKUP($E331,'INFO_Matières recyclables'!$I$6:$M$14,4,0))</f>
        <v>0</v>
      </c>
      <c r="Y331" s="67">
        <f>$J331+$K331+$L331+$M331+$N331+$O331+$P331+$Q331+$R331+IF(ISBLANK($E331),0,$F331*(1-VLOOKUP($E331,'INFO_Matières recyclables'!$I$6:$M$14,4,0)))</f>
        <v>0</v>
      </c>
      <c r="Z331" s="67">
        <f>$G331+$H331+$I331+$J331+IF(ISBLANK($E331),0,$F331*VLOOKUP($E331,'INFO_Matières recyclables'!$I$6:$M$14,5,0))</f>
        <v>0</v>
      </c>
      <c r="AA331" s="67">
        <f>$K331+$L331+$M331+$N331+$O331+$P331+$Q331+$R331+IF(ISBLANK($E331),0,$F331*(1-VLOOKUP($E331,'INFO_Matières recyclables'!$I$6:$M$14,5,0)))</f>
        <v>0</v>
      </c>
    </row>
    <row r="332" spans="2:27" x14ac:dyDescent="0.35">
      <c r="B332" s="5"/>
      <c r="C332" s="5"/>
      <c r="D332" s="26"/>
      <c r="E332" s="56"/>
      <c r="F332" s="58"/>
      <c r="G332" s="54"/>
      <c r="H332" s="54"/>
      <c r="I332" s="54"/>
      <c r="J332" s="54"/>
      <c r="K332" s="54"/>
      <c r="L332" s="54"/>
      <c r="M332" s="54"/>
      <c r="N332" s="54"/>
      <c r="O332" s="54"/>
      <c r="P332" s="61"/>
      <c r="Q332" s="75"/>
      <c r="R332" s="66"/>
      <c r="T332" s="67">
        <f>$G332+$H332+$L332+IF(ISBLANK($E332),0,$F332*VLOOKUP($E332,'INFO_Matières recyclables'!$I$6:$M$14,2,0))</f>
        <v>0</v>
      </c>
      <c r="U332" s="67">
        <f>$I332+$J332+$K332+$M332+$N332+$O332+$P332+$Q332+$R332+IF(ISBLANK($E332),0,$F332*(1-VLOOKUP($E332,'INFO_Matières recyclables'!$I$6:$M$14,2,0)))</f>
        <v>0</v>
      </c>
      <c r="V332" s="67">
        <f>$G332+$H332+$K332+IF(ISBLANK($E332),0,$F332*VLOOKUP($E332,'INFO_Matières recyclables'!$I$6:$M$14,3,0))</f>
        <v>0</v>
      </c>
      <c r="W332" s="67">
        <f>$I332+$J332+$L332+$M332+$N332+$O332+$P332+$Q332+$R332+IF(ISBLANK($E332),0,$F332*(1-VLOOKUP($E332,'INFO_Matières recyclables'!$I$6:$M$14,3,0)))</f>
        <v>0</v>
      </c>
      <c r="X332" s="67">
        <f>$G332+$H332+$I332+IF(ISBLANK($E332),0,$F332*VLOOKUP($E332,'INFO_Matières recyclables'!$I$6:$M$14,4,0))</f>
        <v>0</v>
      </c>
      <c r="Y332" s="67">
        <f>$J332+$K332+$L332+$M332+$N332+$O332+$P332+$Q332+$R332+IF(ISBLANK($E332),0,$F332*(1-VLOOKUP($E332,'INFO_Matières recyclables'!$I$6:$M$14,4,0)))</f>
        <v>0</v>
      </c>
      <c r="Z332" s="67">
        <f>$G332+$H332+$I332+$J332+IF(ISBLANK($E332),0,$F332*VLOOKUP($E332,'INFO_Matières recyclables'!$I$6:$M$14,5,0))</f>
        <v>0</v>
      </c>
      <c r="AA332" s="67">
        <f>$K332+$L332+$M332+$N332+$O332+$P332+$Q332+$R332+IF(ISBLANK($E332),0,$F332*(1-VLOOKUP($E332,'INFO_Matières recyclables'!$I$6:$M$14,5,0)))</f>
        <v>0</v>
      </c>
    </row>
    <row r="333" spans="2:27" x14ac:dyDescent="0.35">
      <c r="B333" s="5"/>
      <c r="C333" s="5"/>
      <c r="D333" s="26"/>
      <c r="E333" s="56"/>
      <c r="F333" s="58"/>
      <c r="G333" s="54"/>
      <c r="H333" s="54"/>
      <c r="I333" s="54"/>
      <c r="J333" s="54"/>
      <c r="K333" s="54"/>
      <c r="L333" s="54"/>
      <c r="M333" s="54"/>
      <c r="N333" s="54"/>
      <c r="O333" s="54"/>
      <c r="P333" s="61"/>
      <c r="Q333" s="75"/>
      <c r="R333" s="66"/>
      <c r="T333" s="67">
        <f>$G333+$H333+$L333+IF(ISBLANK($E333),0,$F333*VLOOKUP($E333,'INFO_Matières recyclables'!$I$6:$M$14,2,0))</f>
        <v>0</v>
      </c>
      <c r="U333" s="67">
        <f>$I333+$J333+$K333+$M333+$N333+$O333+$P333+$Q333+$R333+IF(ISBLANK($E333),0,$F333*(1-VLOOKUP($E333,'INFO_Matières recyclables'!$I$6:$M$14,2,0)))</f>
        <v>0</v>
      </c>
      <c r="V333" s="67">
        <f>$G333+$H333+$K333+IF(ISBLANK($E333),0,$F333*VLOOKUP($E333,'INFO_Matières recyclables'!$I$6:$M$14,3,0))</f>
        <v>0</v>
      </c>
      <c r="W333" s="67">
        <f>$I333+$J333+$L333+$M333+$N333+$O333+$P333+$Q333+$R333+IF(ISBLANK($E333),0,$F333*(1-VLOOKUP($E333,'INFO_Matières recyclables'!$I$6:$M$14,3,0)))</f>
        <v>0</v>
      </c>
      <c r="X333" s="67">
        <f>$G333+$H333+$I333+IF(ISBLANK($E333),0,$F333*VLOOKUP($E333,'INFO_Matières recyclables'!$I$6:$M$14,4,0))</f>
        <v>0</v>
      </c>
      <c r="Y333" s="67">
        <f>$J333+$K333+$L333+$M333+$N333+$O333+$P333+$Q333+$R333+IF(ISBLANK($E333),0,$F333*(1-VLOOKUP($E333,'INFO_Matières recyclables'!$I$6:$M$14,4,0)))</f>
        <v>0</v>
      </c>
      <c r="Z333" s="67">
        <f>$G333+$H333+$I333+$J333+IF(ISBLANK($E333),0,$F333*VLOOKUP($E333,'INFO_Matières recyclables'!$I$6:$M$14,5,0))</f>
        <v>0</v>
      </c>
      <c r="AA333" s="67">
        <f>$K333+$L333+$M333+$N333+$O333+$P333+$Q333+$R333+IF(ISBLANK($E333),0,$F333*(1-VLOOKUP($E333,'INFO_Matières recyclables'!$I$6:$M$14,5,0)))</f>
        <v>0</v>
      </c>
    </row>
    <row r="334" spans="2:27" x14ac:dyDescent="0.35">
      <c r="B334" s="5"/>
      <c r="C334" s="5"/>
      <c r="D334" s="26"/>
      <c r="E334" s="56"/>
      <c r="F334" s="58"/>
      <c r="G334" s="54"/>
      <c r="H334" s="54"/>
      <c r="I334" s="54"/>
      <c r="J334" s="54"/>
      <c r="K334" s="54"/>
      <c r="L334" s="54"/>
      <c r="M334" s="54"/>
      <c r="N334" s="54"/>
      <c r="O334" s="54"/>
      <c r="P334" s="61"/>
      <c r="Q334" s="75"/>
      <c r="R334" s="66"/>
      <c r="T334" s="67">
        <f>$G334+$H334+$L334+IF(ISBLANK($E334),0,$F334*VLOOKUP($E334,'INFO_Matières recyclables'!$I$6:$M$14,2,0))</f>
        <v>0</v>
      </c>
      <c r="U334" s="67">
        <f>$I334+$J334+$K334+$M334+$N334+$O334+$P334+$Q334+$R334+IF(ISBLANK($E334),0,$F334*(1-VLOOKUP($E334,'INFO_Matières recyclables'!$I$6:$M$14,2,0)))</f>
        <v>0</v>
      </c>
      <c r="V334" s="67">
        <f>$G334+$H334+$K334+IF(ISBLANK($E334),0,$F334*VLOOKUP($E334,'INFO_Matières recyclables'!$I$6:$M$14,3,0))</f>
        <v>0</v>
      </c>
      <c r="W334" s="67">
        <f>$I334+$J334+$L334+$M334+$N334+$O334+$P334+$Q334+$R334+IF(ISBLANK($E334),0,$F334*(1-VLOOKUP($E334,'INFO_Matières recyclables'!$I$6:$M$14,3,0)))</f>
        <v>0</v>
      </c>
      <c r="X334" s="67">
        <f>$G334+$H334+$I334+IF(ISBLANK($E334),0,$F334*VLOOKUP($E334,'INFO_Matières recyclables'!$I$6:$M$14,4,0))</f>
        <v>0</v>
      </c>
      <c r="Y334" s="67">
        <f>$J334+$K334+$L334+$M334+$N334+$O334+$P334+$Q334+$R334+IF(ISBLANK($E334),0,$F334*(1-VLOOKUP($E334,'INFO_Matières recyclables'!$I$6:$M$14,4,0)))</f>
        <v>0</v>
      </c>
      <c r="Z334" s="67">
        <f>$G334+$H334+$I334+$J334+IF(ISBLANK($E334),0,$F334*VLOOKUP($E334,'INFO_Matières recyclables'!$I$6:$M$14,5,0))</f>
        <v>0</v>
      </c>
      <c r="AA334" s="67">
        <f>$K334+$L334+$M334+$N334+$O334+$P334+$Q334+$R334+IF(ISBLANK($E334),0,$F334*(1-VLOOKUP($E334,'INFO_Matières recyclables'!$I$6:$M$14,5,0)))</f>
        <v>0</v>
      </c>
    </row>
    <row r="335" spans="2:27" x14ac:dyDescent="0.35">
      <c r="B335" s="5"/>
      <c r="C335" s="5"/>
      <c r="D335" s="26"/>
      <c r="E335" s="56"/>
      <c r="F335" s="58"/>
      <c r="G335" s="54"/>
      <c r="H335" s="54"/>
      <c r="I335" s="54"/>
      <c r="J335" s="54"/>
      <c r="K335" s="54"/>
      <c r="L335" s="54"/>
      <c r="M335" s="54"/>
      <c r="N335" s="54"/>
      <c r="O335" s="54"/>
      <c r="P335" s="61"/>
      <c r="Q335" s="75"/>
      <c r="R335" s="66"/>
      <c r="T335" s="67">
        <f>$G335+$H335+$L335+IF(ISBLANK($E335),0,$F335*VLOOKUP($E335,'INFO_Matières recyclables'!$I$6:$M$14,2,0))</f>
        <v>0</v>
      </c>
      <c r="U335" s="67">
        <f>$I335+$J335+$K335+$M335+$N335+$O335+$P335+$Q335+$R335+IF(ISBLANK($E335),0,$F335*(1-VLOOKUP($E335,'INFO_Matières recyclables'!$I$6:$M$14,2,0)))</f>
        <v>0</v>
      </c>
      <c r="V335" s="67">
        <f>$G335+$H335+$K335+IF(ISBLANK($E335),0,$F335*VLOOKUP($E335,'INFO_Matières recyclables'!$I$6:$M$14,3,0))</f>
        <v>0</v>
      </c>
      <c r="W335" s="67">
        <f>$I335+$J335+$L335+$M335+$N335+$O335+$P335+$Q335+$R335+IF(ISBLANK($E335),0,$F335*(1-VLOOKUP($E335,'INFO_Matières recyclables'!$I$6:$M$14,3,0)))</f>
        <v>0</v>
      </c>
      <c r="X335" s="67">
        <f>$G335+$H335+$I335+IF(ISBLANK($E335),0,$F335*VLOOKUP($E335,'INFO_Matières recyclables'!$I$6:$M$14,4,0))</f>
        <v>0</v>
      </c>
      <c r="Y335" s="67">
        <f>$J335+$K335+$L335+$M335+$N335+$O335+$P335+$Q335+$R335+IF(ISBLANK($E335),0,$F335*(1-VLOOKUP($E335,'INFO_Matières recyclables'!$I$6:$M$14,4,0)))</f>
        <v>0</v>
      </c>
      <c r="Z335" s="67">
        <f>$G335+$H335+$I335+$J335+IF(ISBLANK($E335),0,$F335*VLOOKUP($E335,'INFO_Matières recyclables'!$I$6:$M$14,5,0))</f>
        <v>0</v>
      </c>
      <c r="AA335" s="67">
        <f>$K335+$L335+$M335+$N335+$O335+$P335+$Q335+$R335+IF(ISBLANK($E335),0,$F335*(1-VLOOKUP($E335,'INFO_Matières recyclables'!$I$6:$M$14,5,0)))</f>
        <v>0</v>
      </c>
    </row>
    <row r="336" spans="2:27" x14ac:dyDescent="0.35">
      <c r="B336" s="5"/>
      <c r="C336" s="5"/>
      <c r="D336" s="26"/>
      <c r="E336" s="56"/>
      <c r="F336" s="58"/>
      <c r="G336" s="54"/>
      <c r="H336" s="54"/>
      <c r="I336" s="54"/>
      <c r="J336" s="54"/>
      <c r="K336" s="54"/>
      <c r="L336" s="54"/>
      <c r="M336" s="54"/>
      <c r="N336" s="54"/>
      <c r="O336" s="54"/>
      <c r="P336" s="61"/>
      <c r="Q336" s="75"/>
      <c r="R336" s="66"/>
      <c r="T336" s="67">
        <f>$G336+$H336+$L336+IF(ISBLANK($E336),0,$F336*VLOOKUP($E336,'INFO_Matières recyclables'!$I$6:$M$14,2,0))</f>
        <v>0</v>
      </c>
      <c r="U336" s="67">
        <f>$I336+$J336+$K336+$M336+$N336+$O336+$P336+$Q336+$R336+IF(ISBLANK($E336),0,$F336*(1-VLOOKUP($E336,'INFO_Matières recyclables'!$I$6:$M$14,2,0)))</f>
        <v>0</v>
      </c>
      <c r="V336" s="67">
        <f>$G336+$H336+$K336+IF(ISBLANK($E336),0,$F336*VLOOKUP($E336,'INFO_Matières recyclables'!$I$6:$M$14,3,0))</f>
        <v>0</v>
      </c>
      <c r="W336" s="67">
        <f>$I336+$J336+$L336+$M336+$N336+$O336+$P336+$Q336+$R336+IF(ISBLANK($E336),0,$F336*(1-VLOOKUP($E336,'INFO_Matières recyclables'!$I$6:$M$14,3,0)))</f>
        <v>0</v>
      </c>
      <c r="X336" s="67">
        <f>$G336+$H336+$I336+IF(ISBLANK($E336),0,$F336*VLOOKUP($E336,'INFO_Matières recyclables'!$I$6:$M$14,4,0))</f>
        <v>0</v>
      </c>
      <c r="Y336" s="67">
        <f>$J336+$K336+$L336+$M336+$N336+$O336+$P336+$Q336+$R336+IF(ISBLANK($E336),0,$F336*(1-VLOOKUP($E336,'INFO_Matières recyclables'!$I$6:$M$14,4,0)))</f>
        <v>0</v>
      </c>
      <c r="Z336" s="67">
        <f>$G336+$H336+$I336+$J336+IF(ISBLANK($E336),0,$F336*VLOOKUP($E336,'INFO_Matières recyclables'!$I$6:$M$14,5,0))</f>
        <v>0</v>
      </c>
      <c r="AA336" s="67">
        <f>$K336+$L336+$M336+$N336+$O336+$P336+$Q336+$R336+IF(ISBLANK($E336),0,$F336*(1-VLOOKUP($E336,'INFO_Matières recyclables'!$I$6:$M$14,5,0)))</f>
        <v>0</v>
      </c>
    </row>
    <row r="337" spans="2:27" x14ac:dyDescent="0.35">
      <c r="B337" s="5"/>
      <c r="C337" s="5"/>
      <c r="D337" s="26"/>
      <c r="E337" s="56"/>
      <c r="F337" s="58"/>
      <c r="G337" s="54"/>
      <c r="H337" s="54"/>
      <c r="I337" s="54"/>
      <c r="J337" s="54"/>
      <c r="K337" s="54"/>
      <c r="L337" s="54"/>
      <c r="M337" s="54"/>
      <c r="N337" s="54"/>
      <c r="O337" s="54"/>
      <c r="P337" s="61"/>
      <c r="Q337" s="75"/>
      <c r="R337" s="66"/>
      <c r="T337" s="67">
        <f>$G337+$H337+$L337+IF(ISBLANK($E337),0,$F337*VLOOKUP($E337,'INFO_Matières recyclables'!$I$6:$M$14,2,0))</f>
        <v>0</v>
      </c>
      <c r="U337" s="67">
        <f>$I337+$J337+$K337+$M337+$N337+$O337+$P337+$Q337+$R337+IF(ISBLANK($E337),0,$F337*(1-VLOOKUP($E337,'INFO_Matières recyclables'!$I$6:$M$14,2,0)))</f>
        <v>0</v>
      </c>
      <c r="V337" s="67">
        <f>$G337+$H337+$K337+IF(ISBLANK($E337),0,$F337*VLOOKUP($E337,'INFO_Matières recyclables'!$I$6:$M$14,3,0))</f>
        <v>0</v>
      </c>
      <c r="W337" s="67">
        <f>$I337+$J337+$L337+$M337+$N337+$O337+$P337+$Q337+$R337+IF(ISBLANK($E337),0,$F337*(1-VLOOKUP($E337,'INFO_Matières recyclables'!$I$6:$M$14,3,0)))</f>
        <v>0</v>
      </c>
      <c r="X337" s="67">
        <f>$G337+$H337+$I337+IF(ISBLANK($E337),0,$F337*VLOOKUP($E337,'INFO_Matières recyclables'!$I$6:$M$14,4,0))</f>
        <v>0</v>
      </c>
      <c r="Y337" s="67">
        <f>$J337+$K337+$L337+$M337+$N337+$O337+$P337+$Q337+$R337+IF(ISBLANK($E337),0,$F337*(1-VLOOKUP($E337,'INFO_Matières recyclables'!$I$6:$M$14,4,0)))</f>
        <v>0</v>
      </c>
      <c r="Z337" s="67">
        <f>$G337+$H337+$I337+$J337+IF(ISBLANK($E337),0,$F337*VLOOKUP($E337,'INFO_Matières recyclables'!$I$6:$M$14,5,0))</f>
        <v>0</v>
      </c>
      <c r="AA337" s="67">
        <f>$K337+$L337+$M337+$N337+$O337+$P337+$Q337+$R337+IF(ISBLANK($E337),0,$F337*(1-VLOOKUP($E337,'INFO_Matières recyclables'!$I$6:$M$14,5,0)))</f>
        <v>0</v>
      </c>
    </row>
    <row r="338" spans="2:27" x14ac:dyDescent="0.35">
      <c r="B338" s="5"/>
      <c r="C338" s="5"/>
      <c r="D338" s="26"/>
      <c r="E338" s="56"/>
      <c r="F338" s="58"/>
      <c r="G338" s="54"/>
      <c r="H338" s="54"/>
      <c r="I338" s="54"/>
      <c r="J338" s="54"/>
      <c r="K338" s="54"/>
      <c r="L338" s="54"/>
      <c r="M338" s="54"/>
      <c r="N338" s="54"/>
      <c r="O338" s="54"/>
      <c r="P338" s="61"/>
      <c r="Q338" s="75"/>
      <c r="R338" s="66"/>
      <c r="T338" s="67">
        <f>$G338+$H338+$L338+IF(ISBLANK($E338),0,$F338*VLOOKUP($E338,'INFO_Matières recyclables'!$I$6:$M$14,2,0))</f>
        <v>0</v>
      </c>
      <c r="U338" s="67">
        <f>$I338+$J338+$K338+$M338+$N338+$O338+$P338+$Q338+$R338+IF(ISBLANK($E338),0,$F338*(1-VLOOKUP($E338,'INFO_Matières recyclables'!$I$6:$M$14,2,0)))</f>
        <v>0</v>
      </c>
      <c r="V338" s="67">
        <f>$G338+$H338+$K338+IF(ISBLANK($E338),0,$F338*VLOOKUP($E338,'INFO_Matières recyclables'!$I$6:$M$14,3,0))</f>
        <v>0</v>
      </c>
      <c r="W338" s="67">
        <f>$I338+$J338+$L338+$M338+$N338+$O338+$P338+$Q338+$R338+IF(ISBLANK($E338),0,$F338*(1-VLOOKUP($E338,'INFO_Matières recyclables'!$I$6:$M$14,3,0)))</f>
        <v>0</v>
      </c>
      <c r="X338" s="67">
        <f>$G338+$H338+$I338+IF(ISBLANK($E338),0,$F338*VLOOKUP($E338,'INFO_Matières recyclables'!$I$6:$M$14,4,0))</f>
        <v>0</v>
      </c>
      <c r="Y338" s="67">
        <f>$J338+$K338+$L338+$M338+$N338+$O338+$P338+$Q338+$R338+IF(ISBLANK($E338),0,$F338*(1-VLOOKUP($E338,'INFO_Matières recyclables'!$I$6:$M$14,4,0)))</f>
        <v>0</v>
      </c>
      <c r="Z338" s="67">
        <f>$G338+$H338+$I338+$J338+IF(ISBLANK($E338),0,$F338*VLOOKUP($E338,'INFO_Matières recyclables'!$I$6:$M$14,5,0))</f>
        <v>0</v>
      </c>
      <c r="AA338" s="67">
        <f>$K338+$L338+$M338+$N338+$O338+$P338+$Q338+$R338+IF(ISBLANK($E338),0,$F338*(1-VLOOKUP($E338,'INFO_Matières recyclables'!$I$6:$M$14,5,0)))</f>
        <v>0</v>
      </c>
    </row>
    <row r="339" spans="2:27" x14ac:dyDescent="0.35">
      <c r="B339" s="5"/>
      <c r="C339" s="5"/>
      <c r="D339" s="26"/>
      <c r="E339" s="56"/>
      <c r="F339" s="58"/>
      <c r="G339" s="54"/>
      <c r="H339" s="54"/>
      <c r="I339" s="54"/>
      <c r="J339" s="54"/>
      <c r="K339" s="54"/>
      <c r="L339" s="54"/>
      <c r="M339" s="54"/>
      <c r="N339" s="54"/>
      <c r="O339" s="54"/>
      <c r="P339" s="61"/>
      <c r="Q339" s="75"/>
      <c r="R339" s="66"/>
      <c r="T339" s="67">
        <f>$G339+$H339+$L339+IF(ISBLANK($E339),0,$F339*VLOOKUP($E339,'INFO_Matières recyclables'!$I$6:$M$14,2,0))</f>
        <v>0</v>
      </c>
      <c r="U339" s="67">
        <f>$I339+$J339+$K339+$M339+$N339+$O339+$P339+$Q339+$R339+IF(ISBLANK($E339),0,$F339*(1-VLOOKUP($E339,'INFO_Matières recyclables'!$I$6:$M$14,2,0)))</f>
        <v>0</v>
      </c>
      <c r="V339" s="67">
        <f>$G339+$H339+$K339+IF(ISBLANK($E339),0,$F339*VLOOKUP($E339,'INFO_Matières recyclables'!$I$6:$M$14,3,0))</f>
        <v>0</v>
      </c>
      <c r="W339" s="67">
        <f>$I339+$J339+$L339+$M339+$N339+$O339+$P339+$Q339+$R339+IF(ISBLANK($E339),0,$F339*(1-VLOOKUP($E339,'INFO_Matières recyclables'!$I$6:$M$14,3,0)))</f>
        <v>0</v>
      </c>
      <c r="X339" s="67">
        <f>$G339+$H339+$I339+IF(ISBLANK($E339),0,$F339*VLOOKUP($E339,'INFO_Matières recyclables'!$I$6:$M$14,4,0))</f>
        <v>0</v>
      </c>
      <c r="Y339" s="67">
        <f>$J339+$K339+$L339+$M339+$N339+$O339+$P339+$Q339+$R339+IF(ISBLANK($E339),0,$F339*(1-VLOOKUP($E339,'INFO_Matières recyclables'!$I$6:$M$14,4,0)))</f>
        <v>0</v>
      </c>
      <c r="Z339" s="67">
        <f>$G339+$H339+$I339+$J339+IF(ISBLANK($E339),0,$F339*VLOOKUP($E339,'INFO_Matières recyclables'!$I$6:$M$14,5,0))</f>
        <v>0</v>
      </c>
      <c r="AA339" s="67">
        <f>$K339+$L339+$M339+$N339+$O339+$P339+$Q339+$R339+IF(ISBLANK($E339),0,$F339*(1-VLOOKUP($E339,'INFO_Matières recyclables'!$I$6:$M$14,5,0)))</f>
        <v>0</v>
      </c>
    </row>
    <row r="340" spans="2:27" x14ac:dyDescent="0.35">
      <c r="B340" s="5"/>
      <c r="C340" s="5"/>
      <c r="D340" s="26"/>
      <c r="E340" s="56"/>
      <c r="F340" s="58"/>
      <c r="G340" s="54"/>
      <c r="H340" s="54"/>
      <c r="I340" s="54"/>
      <c r="J340" s="54"/>
      <c r="K340" s="54"/>
      <c r="L340" s="54"/>
      <c r="M340" s="54"/>
      <c r="N340" s="54"/>
      <c r="O340" s="54"/>
      <c r="P340" s="61"/>
      <c r="Q340" s="75"/>
      <c r="R340" s="66"/>
      <c r="T340" s="67">
        <f>$G340+$H340+$L340+IF(ISBLANK($E340),0,$F340*VLOOKUP($E340,'INFO_Matières recyclables'!$I$6:$M$14,2,0))</f>
        <v>0</v>
      </c>
      <c r="U340" s="67">
        <f>$I340+$J340+$K340+$M340+$N340+$O340+$P340+$Q340+$R340+IF(ISBLANK($E340),0,$F340*(1-VLOOKUP($E340,'INFO_Matières recyclables'!$I$6:$M$14,2,0)))</f>
        <v>0</v>
      </c>
      <c r="V340" s="67">
        <f>$G340+$H340+$K340+IF(ISBLANK($E340),0,$F340*VLOOKUP($E340,'INFO_Matières recyclables'!$I$6:$M$14,3,0))</f>
        <v>0</v>
      </c>
      <c r="W340" s="67">
        <f>$I340+$J340+$L340+$M340+$N340+$O340+$P340+$Q340+$R340+IF(ISBLANK($E340),0,$F340*(1-VLOOKUP($E340,'INFO_Matières recyclables'!$I$6:$M$14,3,0)))</f>
        <v>0</v>
      </c>
      <c r="X340" s="67">
        <f>$G340+$H340+$I340+IF(ISBLANK($E340),0,$F340*VLOOKUP($E340,'INFO_Matières recyclables'!$I$6:$M$14,4,0))</f>
        <v>0</v>
      </c>
      <c r="Y340" s="67">
        <f>$J340+$K340+$L340+$M340+$N340+$O340+$P340+$Q340+$R340+IF(ISBLANK($E340),0,$F340*(1-VLOOKUP($E340,'INFO_Matières recyclables'!$I$6:$M$14,4,0)))</f>
        <v>0</v>
      </c>
      <c r="Z340" s="67">
        <f>$G340+$H340+$I340+$J340+IF(ISBLANK($E340),0,$F340*VLOOKUP($E340,'INFO_Matières recyclables'!$I$6:$M$14,5,0))</f>
        <v>0</v>
      </c>
      <c r="AA340" s="67">
        <f>$K340+$L340+$M340+$N340+$O340+$P340+$Q340+$R340+IF(ISBLANK($E340),0,$F340*(1-VLOOKUP($E340,'INFO_Matières recyclables'!$I$6:$M$14,5,0)))</f>
        <v>0</v>
      </c>
    </row>
    <row r="341" spans="2:27" x14ac:dyDescent="0.35">
      <c r="B341" s="5"/>
      <c r="C341" s="5"/>
      <c r="D341" s="26"/>
      <c r="E341" s="56"/>
      <c r="F341" s="58"/>
      <c r="G341" s="54"/>
      <c r="H341" s="54"/>
      <c r="I341" s="54"/>
      <c r="J341" s="54"/>
      <c r="K341" s="54"/>
      <c r="L341" s="54"/>
      <c r="M341" s="54"/>
      <c r="N341" s="54"/>
      <c r="O341" s="54"/>
      <c r="P341" s="61"/>
      <c r="Q341" s="75"/>
      <c r="R341" s="66"/>
      <c r="T341" s="67">
        <f>$G341+$H341+$L341+IF(ISBLANK($E341),0,$F341*VLOOKUP($E341,'INFO_Matières recyclables'!$I$6:$M$14,2,0))</f>
        <v>0</v>
      </c>
      <c r="U341" s="67">
        <f>$I341+$J341+$K341+$M341+$N341+$O341+$P341+$Q341+$R341+IF(ISBLANK($E341),0,$F341*(1-VLOOKUP($E341,'INFO_Matières recyclables'!$I$6:$M$14,2,0)))</f>
        <v>0</v>
      </c>
      <c r="V341" s="67">
        <f>$G341+$H341+$K341+IF(ISBLANK($E341),0,$F341*VLOOKUP($E341,'INFO_Matières recyclables'!$I$6:$M$14,3,0))</f>
        <v>0</v>
      </c>
      <c r="W341" s="67">
        <f>$I341+$J341+$L341+$M341+$N341+$O341+$P341+$Q341+$R341+IF(ISBLANK($E341),0,$F341*(1-VLOOKUP($E341,'INFO_Matières recyclables'!$I$6:$M$14,3,0)))</f>
        <v>0</v>
      </c>
      <c r="X341" s="67">
        <f>$G341+$H341+$I341+IF(ISBLANK($E341),0,$F341*VLOOKUP($E341,'INFO_Matières recyclables'!$I$6:$M$14,4,0))</f>
        <v>0</v>
      </c>
      <c r="Y341" s="67">
        <f>$J341+$K341+$L341+$M341+$N341+$O341+$P341+$Q341+$R341+IF(ISBLANK($E341),0,$F341*(1-VLOOKUP($E341,'INFO_Matières recyclables'!$I$6:$M$14,4,0)))</f>
        <v>0</v>
      </c>
      <c r="Z341" s="67">
        <f>$G341+$H341+$I341+$J341+IF(ISBLANK($E341),0,$F341*VLOOKUP($E341,'INFO_Matières recyclables'!$I$6:$M$14,5,0))</f>
        <v>0</v>
      </c>
      <c r="AA341" s="67">
        <f>$K341+$L341+$M341+$N341+$O341+$P341+$Q341+$R341+IF(ISBLANK($E341),0,$F341*(1-VLOOKUP($E341,'INFO_Matières recyclables'!$I$6:$M$14,5,0)))</f>
        <v>0</v>
      </c>
    </row>
    <row r="342" spans="2:27" x14ac:dyDescent="0.35">
      <c r="B342" s="5"/>
      <c r="C342" s="5"/>
      <c r="D342" s="26"/>
      <c r="E342" s="56"/>
      <c r="F342" s="58"/>
      <c r="G342" s="54"/>
      <c r="H342" s="54"/>
      <c r="I342" s="54"/>
      <c r="J342" s="54"/>
      <c r="K342" s="54"/>
      <c r="L342" s="54"/>
      <c r="M342" s="54"/>
      <c r="N342" s="54"/>
      <c r="O342" s="54"/>
      <c r="P342" s="61"/>
      <c r="Q342" s="75"/>
      <c r="R342" s="66"/>
      <c r="T342" s="67">
        <f>$G342+$H342+$L342+IF(ISBLANK($E342),0,$F342*VLOOKUP($E342,'INFO_Matières recyclables'!$I$6:$M$14,2,0))</f>
        <v>0</v>
      </c>
      <c r="U342" s="67">
        <f>$I342+$J342+$K342+$M342+$N342+$O342+$P342+$Q342+$R342+IF(ISBLANK($E342),0,$F342*(1-VLOOKUP($E342,'INFO_Matières recyclables'!$I$6:$M$14,2,0)))</f>
        <v>0</v>
      </c>
      <c r="V342" s="67">
        <f>$G342+$H342+$K342+IF(ISBLANK($E342),0,$F342*VLOOKUP($E342,'INFO_Matières recyclables'!$I$6:$M$14,3,0))</f>
        <v>0</v>
      </c>
      <c r="W342" s="67">
        <f>$I342+$J342+$L342+$M342+$N342+$O342+$P342+$Q342+$R342+IF(ISBLANK($E342),0,$F342*(1-VLOOKUP($E342,'INFO_Matières recyclables'!$I$6:$M$14,3,0)))</f>
        <v>0</v>
      </c>
      <c r="X342" s="67">
        <f>$G342+$H342+$I342+IF(ISBLANK($E342),0,$F342*VLOOKUP($E342,'INFO_Matières recyclables'!$I$6:$M$14,4,0))</f>
        <v>0</v>
      </c>
      <c r="Y342" s="67">
        <f>$J342+$K342+$L342+$M342+$N342+$O342+$P342+$Q342+$R342+IF(ISBLANK($E342),0,$F342*(1-VLOOKUP($E342,'INFO_Matières recyclables'!$I$6:$M$14,4,0)))</f>
        <v>0</v>
      </c>
      <c r="Z342" s="67">
        <f>$G342+$H342+$I342+$J342+IF(ISBLANK($E342),0,$F342*VLOOKUP($E342,'INFO_Matières recyclables'!$I$6:$M$14,5,0))</f>
        <v>0</v>
      </c>
      <c r="AA342" s="67">
        <f>$K342+$L342+$M342+$N342+$O342+$P342+$Q342+$R342+IF(ISBLANK($E342),0,$F342*(1-VLOOKUP($E342,'INFO_Matières recyclables'!$I$6:$M$14,5,0)))</f>
        <v>0</v>
      </c>
    </row>
    <row r="343" spans="2:27" x14ac:dyDescent="0.35">
      <c r="B343" s="5"/>
      <c r="C343" s="5"/>
      <c r="D343" s="26"/>
      <c r="E343" s="56"/>
      <c r="F343" s="58"/>
      <c r="G343" s="54"/>
      <c r="H343" s="54"/>
      <c r="I343" s="54"/>
      <c r="J343" s="54"/>
      <c r="K343" s="54"/>
      <c r="L343" s="54"/>
      <c r="M343" s="54"/>
      <c r="N343" s="54"/>
      <c r="O343" s="54"/>
      <c r="P343" s="61"/>
      <c r="Q343" s="75"/>
      <c r="R343" s="66"/>
      <c r="T343" s="67">
        <f>$G343+$H343+$L343+IF(ISBLANK($E343),0,$F343*VLOOKUP($E343,'INFO_Matières recyclables'!$I$6:$M$14,2,0))</f>
        <v>0</v>
      </c>
      <c r="U343" s="67">
        <f>$I343+$J343+$K343+$M343+$N343+$O343+$P343+$Q343+$R343+IF(ISBLANK($E343),0,$F343*(1-VLOOKUP($E343,'INFO_Matières recyclables'!$I$6:$M$14,2,0)))</f>
        <v>0</v>
      </c>
      <c r="V343" s="67">
        <f>$G343+$H343+$K343+IF(ISBLANK($E343),0,$F343*VLOOKUP($E343,'INFO_Matières recyclables'!$I$6:$M$14,3,0))</f>
        <v>0</v>
      </c>
      <c r="W343" s="67">
        <f>$I343+$J343+$L343+$M343+$N343+$O343+$P343+$Q343+$R343+IF(ISBLANK($E343),0,$F343*(1-VLOOKUP($E343,'INFO_Matières recyclables'!$I$6:$M$14,3,0)))</f>
        <v>0</v>
      </c>
      <c r="X343" s="67">
        <f>$G343+$H343+$I343+IF(ISBLANK($E343),0,$F343*VLOOKUP($E343,'INFO_Matières recyclables'!$I$6:$M$14,4,0))</f>
        <v>0</v>
      </c>
      <c r="Y343" s="67">
        <f>$J343+$K343+$L343+$M343+$N343+$O343+$P343+$Q343+$R343+IF(ISBLANK($E343),0,$F343*(1-VLOOKUP($E343,'INFO_Matières recyclables'!$I$6:$M$14,4,0)))</f>
        <v>0</v>
      </c>
      <c r="Z343" s="67">
        <f>$G343+$H343+$I343+$J343+IF(ISBLANK($E343),0,$F343*VLOOKUP($E343,'INFO_Matières recyclables'!$I$6:$M$14,5,0))</f>
        <v>0</v>
      </c>
      <c r="AA343" s="67">
        <f>$K343+$L343+$M343+$N343+$O343+$P343+$Q343+$R343+IF(ISBLANK($E343),0,$F343*(1-VLOOKUP($E343,'INFO_Matières recyclables'!$I$6:$M$14,5,0)))</f>
        <v>0</v>
      </c>
    </row>
    <row r="344" spans="2:27" x14ac:dyDescent="0.35">
      <c r="B344" s="5"/>
      <c r="C344" s="5"/>
      <c r="D344" s="26"/>
      <c r="E344" s="56"/>
      <c r="F344" s="58"/>
      <c r="G344" s="54"/>
      <c r="H344" s="54"/>
      <c r="I344" s="54"/>
      <c r="J344" s="54"/>
      <c r="K344" s="54"/>
      <c r="L344" s="54"/>
      <c r="M344" s="54"/>
      <c r="N344" s="54"/>
      <c r="O344" s="54"/>
      <c r="P344" s="61"/>
      <c r="Q344" s="75"/>
      <c r="R344" s="66"/>
      <c r="T344" s="67">
        <f>$G344+$H344+$L344+IF(ISBLANK($E344),0,$F344*VLOOKUP($E344,'INFO_Matières recyclables'!$I$6:$M$14,2,0))</f>
        <v>0</v>
      </c>
      <c r="U344" s="67">
        <f>$I344+$J344+$K344+$M344+$N344+$O344+$P344+$Q344+$R344+IF(ISBLANK($E344),0,$F344*(1-VLOOKUP($E344,'INFO_Matières recyclables'!$I$6:$M$14,2,0)))</f>
        <v>0</v>
      </c>
      <c r="V344" s="67">
        <f>$G344+$H344+$K344+IF(ISBLANK($E344),0,$F344*VLOOKUP($E344,'INFO_Matières recyclables'!$I$6:$M$14,3,0))</f>
        <v>0</v>
      </c>
      <c r="W344" s="67">
        <f>$I344+$J344+$L344+$M344+$N344+$O344+$P344+$Q344+$R344+IF(ISBLANK($E344),0,$F344*(1-VLOOKUP($E344,'INFO_Matières recyclables'!$I$6:$M$14,3,0)))</f>
        <v>0</v>
      </c>
      <c r="X344" s="67">
        <f>$G344+$H344+$I344+IF(ISBLANK($E344),0,$F344*VLOOKUP($E344,'INFO_Matières recyclables'!$I$6:$M$14,4,0))</f>
        <v>0</v>
      </c>
      <c r="Y344" s="67">
        <f>$J344+$K344+$L344+$M344+$N344+$O344+$P344+$Q344+$R344+IF(ISBLANK($E344),0,$F344*(1-VLOOKUP($E344,'INFO_Matières recyclables'!$I$6:$M$14,4,0)))</f>
        <v>0</v>
      </c>
      <c r="Z344" s="67">
        <f>$G344+$H344+$I344+$J344+IF(ISBLANK($E344),0,$F344*VLOOKUP($E344,'INFO_Matières recyclables'!$I$6:$M$14,5,0))</f>
        <v>0</v>
      </c>
      <c r="AA344" s="67">
        <f>$K344+$L344+$M344+$N344+$O344+$P344+$Q344+$R344+IF(ISBLANK($E344),0,$F344*(1-VLOOKUP($E344,'INFO_Matières recyclables'!$I$6:$M$14,5,0)))</f>
        <v>0</v>
      </c>
    </row>
    <row r="345" spans="2:27" x14ac:dyDescent="0.35">
      <c r="B345" s="5"/>
      <c r="C345" s="5"/>
      <c r="D345" s="26"/>
      <c r="E345" s="56"/>
      <c r="F345" s="58"/>
      <c r="G345" s="54"/>
      <c r="H345" s="54"/>
      <c r="I345" s="54"/>
      <c r="J345" s="54"/>
      <c r="K345" s="54"/>
      <c r="L345" s="54"/>
      <c r="M345" s="54"/>
      <c r="N345" s="54"/>
      <c r="O345" s="54"/>
      <c r="P345" s="61"/>
      <c r="Q345" s="75"/>
      <c r="R345" s="66"/>
      <c r="T345" s="67">
        <f>$G345+$H345+$L345+IF(ISBLANK($E345),0,$F345*VLOOKUP($E345,'INFO_Matières recyclables'!$I$6:$M$14,2,0))</f>
        <v>0</v>
      </c>
      <c r="U345" s="67">
        <f>$I345+$J345+$K345+$M345+$N345+$O345+$P345+$Q345+$R345+IF(ISBLANK($E345),0,$F345*(1-VLOOKUP($E345,'INFO_Matières recyclables'!$I$6:$M$14,2,0)))</f>
        <v>0</v>
      </c>
      <c r="V345" s="67">
        <f>$G345+$H345+$K345+IF(ISBLANK($E345),0,$F345*VLOOKUP($E345,'INFO_Matières recyclables'!$I$6:$M$14,3,0))</f>
        <v>0</v>
      </c>
      <c r="W345" s="67">
        <f>$I345+$J345+$L345+$M345+$N345+$O345+$P345+$Q345+$R345+IF(ISBLANK($E345),0,$F345*(1-VLOOKUP($E345,'INFO_Matières recyclables'!$I$6:$M$14,3,0)))</f>
        <v>0</v>
      </c>
      <c r="X345" s="67">
        <f>$G345+$H345+$I345+IF(ISBLANK($E345),0,$F345*VLOOKUP($E345,'INFO_Matières recyclables'!$I$6:$M$14,4,0))</f>
        <v>0</v>
      </c>
      <c r="Y345" s="67">
        <f>$J345+$K345+$L345+$M345+$N345+$O345+$P345+$Q345+$R345+IF(ISBLANK($E345),0,$F345*(1-VLOOKUP($E345,'INFO_Matières recyclables'!$I$6:$M$14,4,0)))</f>
        <v>0</v>
      </c>
      <c r="Z345" s="67">
        <f>$G345+$H345+$I345+$J345+IF(ISBLANK($E345),0,$F345*VLOOKUP($E345,'INFO_Matières recyclables'!$I$6:$M$14,5,0))</f>
        <v>0</v>
      </c>
      <c r="AA345" s="67">
        <f>$K345+$L345+$M345+$N345+$O345+$P345+$Q345+$R345+IF(ISBLANK($E345),0,$F345*(1-VLOOKUP($E345,'INFO_Matières recyclables'!$I$6:$M$14,5,0)))</f>
        <v>0</v>
      </c>
    </row>
    <row r="346" spans="2:27" x14ac:dyDescent="0.35">
      <c r="B346" s="5"/>
      <c r="C346" s="5"/>
      <c r="D346" s="26"/>
      <c r="E346" s="56"/>
      <c r="F346" s="58"/>
      <c r="G346" s="54"/>
      <c r="H346" s="54"/>
      <c r="I346" s="54"/>
      <c r="J346" s="54"/>
      <c r="K346" s="54"/>
      <c r="L346" s="54"/>
      <c r="M346" s="54"/>
      <c r="N346" s="54"/>
      <c r="O346" s="54"/>
      <c r="P346" s="61"/>
      <c r="Q346" s="75"/>
      <c r="R346" s="66"/>
      <c r="T346" s="67">
        <f>$G346+$H346+$L346+IF(ISBLANK($E346),0,$F346*VLOOKUP($E346,'INFO_Matières recyclables'!$I$6:$M$14,2,0))</f>
        <v>0</v>
      </c>
      <c r="U346" s="67">
        <f>$I346+$J346+$K346+$M346+$N346+$O346+$P346+$Q346+$R346+IF(ISBLANK($E346),0,$F346*(1-VLOOKUP($E346,'INFO_Matières recyclables'!$I$6:$M$14,2,0)))</f>
        <v>0</v>
      </c>
      <c r="V346" s="67">
        <f>$G346+$H346+$K346+IF(ISBLANK($E346),0,$F346*VLOOKUP($E346,'INFO_Matières recyclables'!$I$6:$M$14,3,0))</f>
        <v>0</v>
      </c>
      <c r="W346" s="67">
        <f>$I346+$J346+$L346+$M346+$N346+$O346+$P346+$Q346+$R346+IF(ISBLANK($E346),0,$F346*(1-VLOOKUP($E346,'INFO_Matières recyclables'!$I$6:$M$14,3,0)))</f>
        <v>0</v>
      </c>
      <c r="X346" s="67">
        <f>$G346+$H346+$I346+IF(ISBLANK($E346),0,$F346*VLOOKUP($E346,'INFO_Matières recyclables'!$I$6:$M$14,4,0))</f>
        <v>0</v>
      </c>
      <c r="Y346" s="67">
        <f>$J346+$K346+$L346+$M346+$N346+$O346+$P346+$Q346+$R346+IF(ISBLANK($E346),0,$F346*(1-VLOOKUP($E346,'INFO_Matières recyclables'!$I$6:$M$14,4,0)))</f>
        <v>0</v>
      </c>
      <c r="Z346" s="67">
        <f>$G346+$H346+$I346+$J346+IF(ISBLANK($E346),0,$F346*VLOOKUP($E346,'INFO_Matières recyclables'!$I$6:$M$14,5,0))</f>
        <v>0</v>
      </c>
      <c r="AA346" s="67">
        <f>$K346+$L346+$M346+$N346+$O346+$P346+$Q346+$R346+IF(ISBLANK($E346),0,$F346*(1-VLOOKUP($E346,'INFO_Matières recyclables'!$I$6:$M$14,5,0)))</f>
        <v>0</v>
      </c>
    </row>
    <row r="347" spans="2:27" x14ac:dyDescent="0.35">
      <c r="B347" s="5"/>
      <c r="C347" s="5"/>
      <c r="D347" s="26"/>
      <c r="E347" s="56"/>
      <c r="F347" s="58"/>
      <c r="G347" s="54"/>
      <c r="H347" s="54"/>
      <c r="I347" s="54"/>
      <c r="J347" s="54"/>
      <c r="K347" s="54"/>
      <c r="L347" s="54"/>
      <c r="M347" s="54"/>
      <c r="N347" s="54"/>
      <c r="O347" s="54"/>
      <c r="P347" s="61"/>
      <c r="Q347" s="75"/>
      <c r="R347" s="66"/>
      <c r="T347" s="67">
        <f>$G347+$H347+$L347+IF(ISBLANK($E347),0,$F347*VLOOKUP($E347,'INFO_Matières recyclables'!$I$6:$M$14,2,0))</f>
        <v>0</v>
      </c>
      <c r="U347" s="67">
        <f>$I347+$J347+$K347+$M347+$N347+$O347+$P347+$Q347+$R347+IF(ISBLANK($E347),0,$F347*(1-VLOOKUP($E347,'INFO_Matières recyclables'!$I$6:$M$14,2,0)))</f>
        <v>0</v>
      </c>
      <c r="V347" s="67">
        <f>$G347+$H347+$K347+IF(ISBLANK($E347),0,$F347*VLOOKUP($E347,'INFO_Matières recyclables'!$I$6:$M$14,3,0))</f>
        <v>0</v>
      </c>
      <c r="W347" s="67">
        <f>$I347+$J347+$L347+$M347+$N347+$O347+$P347+$Q347+$R347+IF(ISBLANK($E347),0,$F347*(1-VLOOKUP($E347,'INFO_Matières recyclables'!$I$6:$M$14,3,0)))</f>
        <v>0</v>
      </c>
      <c r="X347" s="67">
        <f>$G347+$H347+$I347+IF(ISBLANK($E347),0,$F347*VLOOKUP($E347,'INFO_Matières recyclables'!$I$6:$M$14,4,0))</f>
        <v>0</v>
      </c>
      <c r="Y347" s="67">
        <f>$J347+$K347+$L347+$M347+$N347+$O347+$P347+$Q347+$R347+IF(ISBLANK($E347),0,$F347*(1-VLOOKUP($E347,'INFO_Matières recyclables'!$I$6:$M$14,4,0)))</f>
        <v>0</v>
      </c>
      <c r="Z347" s="67">
        <f>$G347+$H347+$I347+$J347+IF(ISBLANK($E347),0,$F347*VLOOKUP($E347,'INFO_Matières recyclables'!$I$6:$M$14,5,0))</f>
        <v>0</v>
      </c>
      <c r="AA347" s="67">
        <f>$K347+$L347+$M347+$N347+$O347+$P347+$Q347+$R347+IF(ISBLANK($E347),0,$F347*(1-VLOOKUP($E347,'INFO_Matières recyclables'!$I$6:$M$14,5,0)))</f>
        <v>0</v>
      </c>
    </row>
    <row r="348" spans="2:27" x14ac:dyDescent="0.35">
      <c r="B348" s="5"/>
      <c r="C348" s="5"/>
      <c r="D348" s="26"/>
      <c r="E348" s="56"/>
      <c r="F348" s="58"/>
      <c r="G348" s="54"/>
      <c r="H348" s="54"/>
      <c r="I348" s="54"/>
      <c r="J348" s="54"/>
      <c r="K348" s="54"/>
      <c r="L348" s="54"/>
      <c r="M348" s="54"/>
      <c r="N348" s="54"/>
      <c r="O348" s="54"/>
      <c r="P348" s="61"/>
      <c r="Q348" s="75"/>
      <c r="R348" s="66"/>
      <c r="T348" s="67">
        <f>$G348+$H348+$L348+IF(ISBLANK($E348),0,$F348*VLOOKUP($E348,'INFO_Matières recyclables'!$I$6:$M$14,2,0))</f>
        <v>0</v>
      </c>
      <c r="U348" s="67">
        <f>$I348+$J348+$K348+$M348+$N348+$O348+$P348+$Q348+$R348+IF(ISBLANK($E348),0,$F348*(1-VLOOKUP($E348,'INFO_Matières recyclables'!$I$6:$M$14,2,0)))</f>
        <v>0</v>
      </c>
      <c r="V348" s="67">
        <f>$G348+$H348+$K348+IF(ISBLANK($E348),0,$F348*VLOOKUP($E348,'INFO_Matières recyclables'!$I$6:$M$14,3,0))</f>
        <v>0</v>
      </c>
      <c r="W348" s="67">
        <f>$I348+$J348+$L348+$M348+$N348+$O348+$P348+$Q348+$R348+IF(ISBLANK($E348),0,$F348*(1-VLOOKUP($E348,'INFO_Matières recyclables'!$I$6:$M$14,3,0)))</f>
        <v>0</v>
      </c>
      <c r="X348" s="67">
        <f>$G348+$H348+$I348+IF(ISBLANK($E348),0,$F348*VLOOKUP($E348,'INFO_Matières recyclables'!$I$6:$M$14,4,0))</f>
        <v>0</v>
      </c>
      <c r="Y348" s="67">
        <f>$J348+$K348+$L348+$M348+$N348+$O348+$P348+$Q348+$R348+IF(ISBLANK($E348),0,$F348*(1-VLOOKUP($E348,'INFO_Matières recyclables'!$I$6:$M$14,4,0)))</f>
        <v>0</v>
      </c>
      <c r="Z348" s="67">
        <f>$G348+$H348+$I348+$J348+IF(ISBLANK($E348),0,$F348*VLOOKUP($E348,'INFO_Matières recyclables'!$I$6:$M$14,5,0))</f>
        <v>0</v>
      </c>
      <c r="AA348" s="67">
        <f>$K348+$L348+$M348+$N348+$O348+$P348+$Q348+$R348+IF(ISBLANK($E348),0,$F348*(1-VLOOKUP($E348,'INFO_Matières recyclables'!$I$6:$M$14,5,0)))</f>
        <v>0</v>
      </c>
    </row>
    <row r="349" spans="2:27" x14ac:dyDescent="0.35">
      <c r="B349" s="5"/>
      <c r="C349" s="5"/>
      <c r="D349" s="26"/>
      <c r="E349" s="56"/>
      <c r="F349" s="58"/>
      <c r="G349" s="54"/>
      <c r="H349" s="54"/>
      <c r="I349" s="54"/>
      <c r="J349" s="54"/>
      <c r="K349" s="54"/>
      <c r="L349" s="54"/>
      <c r="M349" s="54"/>
      <c r="N349" s="54"/>
      <c r="O349" s="54"/>
      <c r="P349" s="61"/>
      <c r="Q349" s="75"/>
      <c r="R349" s="66"/>
      <c r="T349" s="67">
        <f>$G349+$H349+$L349+IF(ISBLANK($E349),0,$F349*VLOOKUP($E349,'INFO_Matières recyclables'!$I$6:$M$14,2,0))</f>
        <v>0</v>
      </c>
      <c r="U349" s="67">
        <f>$I349+$J349+$K349+$M349+$N349+$O349+$P349+$Q349+$R349+IF(ISBLANK($E349),0,$F349*(1-VLOOKUP($E349,'INFO_Matières recyclables'!$I$6:$M$14,2,0)))</f>
        <v>0</v>
      </c>
      <c r="V349" s="67">
        <f>$G349+$H349+$K349+IF(ISBLANK($E349),0,$F349*VLOOKUP($E349,'INFO_Matières recyclables'!$I$6:$M$14,3,0))</f>
        <v>0</v>
      </c>
      <c r="W349" s="67">
        <f>$I349+$J349+$L349+$M349+$N349+$O349+$P349+$Q349+$R349+IF(ISBLANK($E349),0,$F349*(1-VLOOKUP($E349,'INFO_Matières recyclables'!$I$6:$M$14,3,0)))</f>
        <v>0</v>
      </c>
      <c r="X349" s="67">
        <f>$G349+$H349+$I349+IF(ISBLANK($E349),0,$F349*VLOOKUP($E349,'INFO_Matières recyclables'!$I$6:$M$14,4,0))</f>
        <v>0</v>
      </c>
      <c r="Y349" s="67">
        <f>$J349+$K349+$L349+$M349+$N349+$O349+$P349+$Q349+$R349+IF(ISBLANK($E349),0,$F349*(1-VLOOKUP($E349,'INFO_Matières recyclables'!$I$6:$M$14,4,0)))</f>
        <v>0</v>
      </c>
      <c r="Z349" s="67">
        <f>$G349+$H349+$I349+$J349+IF(ISBLANK($E349),0,$F349*VLOOKUP($E349,'INFO_Matières recyclables'!$I$6:$M$14,5,0))</f>
        <v>0</v>
      </c>
      <c r="AA349" s="67">
        <f>$K349+$L349+$M349+$N349+$O349+$P349+$Q349+$R349+IF(ISBLANK($E349),0,$F349*(1-VLOOKUP($E349,'INFO_Matières recyclables'!$I$6:$M$14,5,0)))</f>
        <v>0</v>
      </c>
    </row>
    <row r="350" spans="2:27" x14ac:dyDescent="0.35">
      <c r="B350" s="5"/>
      <c r="C350" s="5"/>
      <c r="D350" s="26"/>
      <c r="E350" s="56"/>
      <c r="F350" s="58"/>
      <c r="G350" s="54"/>
      <c r="H350" s="54"/>
      <c r="I350" s="54"/>
      <c r="J350" s="54"/>
      <c r="K350" s="54"/>
      <c r="L350" s="54"/>
      <c r="M350" s="54"/>
      <c r="N350" s="54"/>
      <c r="O350" s="54"/>
      <c r="P350" s="61"/>
      <c r="Q350" s="75"/>
      <c r="R350" s="66"/>
      <c r="T350" s="67">
        <f>$G350+$H350+$L350+IF(ISBLANK($E350),0,$F350*VLOOKUP($E350,'INFO_Matières recyclables'!$I$6:$M$14,2,0))</f>
        <v>0</v>
      </c>
      <c r="U350" s="67">
        <f>$I350+$J350+$K350+$M350+$N350+$O350+$P350+$Q350+$R350+IF(ISBLANK($E350),0,$F350*(1-VLOOKUP($E350,'INFO_Matières recyclables'!$I$6:$M$14,2,0)))</f>
        <v>0</v>
      </c>
      <c r="V350" s="67">
        <f>$G350+$H350+$K350+IF(ISBLANK($E350),0,$F350*VLOOKUP($E350,'INFO_Matières recyclables'!$I$6:$M$14,3,0))</f>
        <v>0</v>
      </c>
      <c r="W350" s="67">
        <f>$I350+$J350+$L350+$M350+$N350+$O350+$P350+$Q350+$R350+IF(ISBLANK($E350),0,$F350*(1-VLOOKUP($E350,'INFO_Matières recyclables'!$I$6:$M$14,3,0)))</f>
        <v>0</v>
      </c>
      <c r="X350" s="67">
        <f>$G350+$H350+$I350+IF(ISBLANK($E350),0,$F350*VLOOKUP($E350,'INFO_Matières recyclables'!$I$6:$M$14,4,0))</f>
        <v>0</v>
      </c>
      <c r="Y350" s="67">
        <f>$J350+$K350+$L350+$M350+$N350+$O350+$P350+$Q350+$R350+IF(ISBLANK($E350),0,$F350*(1-VLOOKUP($E350,'INFO_Matières recyclables'!$I$6:$M$14,4,0)))</f>
        <v>0</v>
      </c>
      <c r="Z350" s="67">
        <f>$G350+$H350+$I350+$J350+IF(ISBLANK($E350),0,$F350*VLOOKUP($E350,'INFO_Matières recyclables'!$I$6:$M$14,5,0))</f>
        <v>0</v>
      </c>
      <c r="AA350" s="67">
        <f>$K350+$L350+$M350+$N350+$O350+$P350+$Q350+$R350+IF(ISBLANK($E350),0,$F350*(1-VLOOKUP($E350,'INFO_Matières recyclables'!$I$6:$M$14,5,0)))</f>
        <v>0</v>
      </c>
    </row>
    <row r="351" spans="2:27" x14ac:dyDescent="0.35">
      <c r="B351" s="5"/>
      <c r="C351" s="5"/>
      <c r="D351" s="26"/>
      <c r="E351" s="56"/>
      <c r="F351" s="58"/>
      <c r="G351" s="54"/>
      <c r="H351" s="54"/>
      <c r="I351" s="54"/>
      <c r="J351" s="54"/>
      <c r="K351" s="54"/>
      <c r="L351" s="54"/>
      <c r="M351" s="54"/>
      <c r="N351" s="54"/>
      <c r="O351" s="54"/>
      <c r="P351" s="61"/>
      <c r="Q351" s="75"/>
      <c r="R351" s="66"/>
      <c r="T351" s="67">
        <f>$G351+$H351+$L351+IF(ISBLANK($E351),0,$F351*VLOOKUP($E351,'INFO_Matières recyclables'!$I$6:$M$14,2,0))</f>
        <v>0</v>
      </c>
      <c r="U351" s="67">
        <f>$I351+$J351+$K351+$M351+$N351+$O351+$P351+$Q351+$R351+IF(ISBLANK($E351),0,$F351*(1-VLOOKUP($E351,'INFO_Matières recyclables'!$I$6:$M$14,2,0)))</f>
        <v>0</v>
      </c>
      <c r="V351" s="67">
        <f>$G351+$H351+$K351+IF(ISBLANK($E351),0,$F351*VLOOKUP($E351,'INFO_Matières recyclables'!$I$6:$M$14,3,0))</f>
        <v>0</v>
      </c>
      <c r="W351" s="67">
        <f>$I351+$J351+$L351+$M351+$N351+$O351+$P351+$Q351+$R351+IF(ISBLANK($E351),0,$F351*(1-VLOOKUP($E351,'INFO_Matières recyclables'!$I$6:$M$14,3,0)))</f>
        <v>0</v>
      </c>
      <c r="X351" s="67">
        <f>$G351+$H351+$I351+IF(ISBLANK($E351),0,$F351*VLOOKUP($E351,'INFO_Matières recyclables'!$I$6:$M$14,4,0))</f>
        <v>0</v>
      </c>
      <c r="Y351" s="67">
        <f>$J351+$K351+$L351+$M351+$N351+$O351+$P351+$Q351+$R351+IF(ISBLANK($E351),0,$F351*(1-VLOOKUP($E351,'INFO_Matières recyclables'!$I$6:$M$14,4,0)))</f>
        <v>0</v>
      </c>
      <c r="Z351" s="67">
        <f>$G351+$H351+$I351+$J351+IF(ISBLANK($E351),0,$F351*VLOOKUP($E351,'INFO_Matières recyclables'!$I$6:$M$14,5,0))</f>
        <v>0</v>
      </c>
      <c r="AA351" s="67">
        <f>$K351+$L351+$M351+$N351+$O351+$P351+$Q351+$R351+IF(ISBLANK($E351),0,$F351*(1-VLOOKUP($E351,'INFO_Matières recyclables'!$I$6:$M$14,5,0)))</f>
        <v>0</v>
      </c>
    </row>
    <row r="352" spans="2:27" x14ac:dyDescent="0.35">
      <c r="B352" s="5"/>
      <c r="C352" s="5"/>
      <c r="D352" s="26"/>
      <c r="E352" s="56"/>
      <c r="F352" s="58"/>
      <c r="G352" s="54"/>
      <c r="H352" s="54"/>
      <c r="I352" s="54"/>
      <c r="J352" s="54"/>
      <c r="K352" s="54"/>
      <c r="L352" s="54"/>
      <c r="M352" s="54"/>
      <c r="N352" s="54"/>
      <c r="O352" s="54"/>
      <c r="P352" s="61"/>
      <c r="Q352" s="75"/>
      <c r="R352" s="66"/>
      <c r="T352" s="67">
        <f>$G352+$H352+$L352+IF(ISBLANK($E352),0,$F352*VLOOKUP($E352,'INFO_Matières recyclables'!$I$6:$M$14,2,0))</f>
        <v>0</v>
      </c>
      <c r="U352" s="67">
        <f>$I352+$J352+$K352+$M352+$N352+$O352+$P352+$Q352+$R352+IF(ISBLANK($E352),0,$F352*(1-VLOOKUP($E352,'INFO_Matières recyclables'!$I$6:$M$14,2,0)))</f>
        <v>0</v>
      </c>
      <c r="V352" s="67">
        <f>$G352+$H352+$K352+IF(ISBLANK($E352),0,$F352*VLOOKUP($E352,'INFO_Matières recyclables'!$I$6:$M$14,3,0))</f>
        <v>0</v>
      </c>
      <c r="W352" s="67">
        <f>$I352+$J352+$L352+$M352+$N352+$O352+$P352+$Q352+$R352+IF(ISBLANK($E352),0,$F352*(1-VLOOKUP($E352,'INFO_Matières recyclables'!$I$6:$M$14,3,0)))</f>
        <v>0</v>
      </c>
      <c r="X352" s="67">
        <f>$G352+$H352+$I352+IF(ISBLANK($E352),0,$F352*VLOOKUP($E352,'INFO_Matières recyclables'!$I$6:$M$14,4,0))</f>
        <v>0</v>
      </c>
      <c r="Y352" s="67">
        <f>$J352+$K352+$L352+$M352+$N352+$O352+$P352+$Q352+$R352+IF(ISBLANK($E352),0,$F352*(1-VLOOKUP($E352,'INFO_Matières recyclables'!$I$6:$M$14,4,0)))</f>
        <v>0</v>
      </c>
      <c r="Z352" s="67">
        <f>$G352+$H352+$I352+$J352+IF(ISBLANK($E352),0,$F352*VLOOKUP($E352,'INFO_Matières recyclables'!$I$6:$M$14,5,0))</f>
        <v>0</v>
      </c>
      <c r="AA352" s="67">
        <f>$K352+$L352+$M352+$N352+$O352+$P352+$Q352+$R352+IF(ISBLANK($E352),0,$F352*(1-VLOOKUP($E352,'INFO_Matières recyclables'!$I$6:$M$14,5,0)))</f>
        <v>0</v>
      </c>
    </row>
    <row r="353" spans="2:27" x14ac:dyDescent="0.35">
      <c r="B353" s="5"/>
      <c r="C353" s="5"/>
      <c r="D353" s="26"/>
      <c r="E353" s="56"/>
      <c r="F353" s="58"/>
      <c r="G353" s="54"/>
      <c r="H353" s="54"/>
      <c r="I353" s="54"/>
      <c r="J353" s="54"/>
      <c r="K353" s="54"/>
      <c r="L353" s="54"/>
      <c r="M353" s="54"/>
      <c r="N353" s="54"/>
      <c r="O353" s="54"/>
      <c r="P353" s="61"/>
      <c r="Q353" s="75"/>
      <c r="R353" s="66"/>
      <c r="T353" s="67">
        <f>$G353+$H353+$L353+IF(ISBLANK($E353),0,$F353*VLOOKUP($E353,'INFO_Matières recyclables'!$I$6:$M$14,2,0))</f>
        <v>0</v>
      </c>
      <c r="U353" s="67">
        <f>$I353+$J353+$K353+$M353+$N353+$O353+$P353+$Q353+$R353+IF(ISBLANK($E353),0,$F353*(1-VLOOKUP($E353,'INFO_Matières recyclables'!$I$6:$M$14,2,0)))</f>
        <v>0</v>
      </c>
      <c r="V353" s="67">
        <f>$G353+$H353+$K353+IF(ISBLANK($E353),0,$F353*VLOOKUP($E353,'INFO_Matières recyclables'!$I$6:$M$14,3,0))</f>
        <v>0</v>
      </c>
      <c r="W353" s="67">
        <f>$I353+$J353+$L353+$M353+$N353+$O353+$P353+$Q353+$R353+IF(ISBLANK($E353),0,$F353*(1-VLOOKUP($E353,'INFO_Matières recyclables'!$I$6:$M$14,3,0)))</f>
        <v>0</v>
      </c>
      <c r="X353" s="67">
        <f>$G353+$H353+$I353+IF(ISBLANK($E353),0,$F353*VLOOKUP($E353,'INFO_Matières recyclables'!$I$6:$M$14,4,0))</f>
        <v>0</v>
      </c>
      <c r="Y353" s="67">
        <f>$J353+$K353+$L353+$M353+$N353+$O353+$P353+$Q353+$R353+IF(ISBLANK($E353),0,$F353*(1-VLOOKUP($E353,'INFO_Matières recyclables'!$I$6:$M$14,4,0)))</f>
        <v>0</v>
      </c>
      <c r="Z353" s="67">
        <f>$G353+$H353+$I353+$J353+IF(ISBLANK($E353),0,$F353*VLOOKUP($E353,'INFO_Matières recyclables'!$I$6:$M$14,5,0))</f>
        <v>0</v>
      </c>
      <c r="AA353" s="67">
        <f>$K353+$L353+$M353+$N353+$O353+$P353+$Q353+$R353+IF(ISBLANK($E353),0,$F353*(1-VLOOKUP($E353,'INFO_Matières recyclables'!$I$6:$M$14,5,0)))</f>
        <v>0</v>
      </c>
    </row>
    <row r="354" spans="2:27" x14ac:dyDescent="0.35">
      <c r="B354" s="5"/>
      <c r="C354" s="5"/>
      <c r="D354" s="26"/>
      <c r="E354" s="56"/>
      <c r="F354" s="58"/>
      <c r="G354" s="54"/>
      <c r="H354" s="54"/>
      <c r="I354" s="54"/>
      <c r="J354" s="54"/>
      <c r="K354" s="54"/>
      <c r="L354" s="54"/>
      <c r="M354" s="54"/>
      <c r="N354" s="54"/>
      <c r="O354" s="54"/>
      <c r="P354" s="61"/>
      <c r="Q354" s="75"/>
      <c r="R354" s="66"/>
      <c r="T354" s="67">
        <f>$G354+$H354+$L354+IF(ISBLANK($E354),0,$F354*VLOOKUP($E354,'INFO_Matières recyclables'!$I$6:$M$14,2,0))</f>
        <v>0</v>
      </c>
      <c r="U354" s="67">
        <f>$I354+$J354+$K354+$M354+$N354+$O354+$P354+$Q354+$R354+IF(ISBLANK($E354),0,$F354*(1-VLOOKUP($E354,'INFO_Matières recyclables'!$I$6:$M$14,2,0)))</f>
        <v>0</v>
      </c>
      <c r="V354" s="67">
        <f>$G354+$H354+$K354+IF(ISBLANK($E354),0,$F354*VLOOKUP($E354,'INFO_Matières recyclables'!$I$6:$M$14,3,0))</f>
        <v>0</v>
      </c>
      <c r="W354" s="67">
        <f>$I354+$J354+$L354+$M354+$N354+$O354+$P354+$Q354+$R354+IF(ISBLANK($E354),0,$F354*(1-VLOOKUP($E354,'INFO_Matières recyclables'!$I$6:$M$14,3,0)))</f>
        <v>0</v>
      </c>
      <c r="X354" s="67">
        <f>$G354+$H354+$I354+IF(ISBLANK($E354),0,$F354*VLOOKUP($E354,'INFO_Matières recyclables'!$I$6:$M$14,4,0))</f>
        <v>0</v>
      </c>
      <c r="Y354" s="67">
        <f>$J354+$K354+$L354+$M354+$N354+$O354+$P354+$Q354+$R354+IF(ISBLANK($E354),0,$F354*(1-VLOOKUP($E354,'INFO_Matières recyclables'!$I$6:$M$14,4,0)))</f>
        <v>0</v>
      </c>
      <c r="Z354" s="67">
        <f>$G354+$H354+$I354+$J354+IF(ISBLANK($E354),0,$F354*VLOOKUP($E354,'INFO_Matières recyclables'!$I$6:$M$14,5,0))</f>
        <v>0</v>
      </c>
      <c r="AA354" s="67">
        <f>$K354+$L354+$M354+$N354+$O354+$P354+$Q354+$R354+IF(ISBLANK($E354),0,$F354*(1-VLOOKUP($E354,'INFO_Matières recyclables'!$I$6:$M$14,5,0)))</f>
        <v>0</v>
      </c>
    </row>
    <row r="355" spans="2:27" x14ac:dyDescent="0.35">
      <c r="B355" s="5"/>
      <c r="C355" s="5"/>
      <c r="D355" s="26"/>
      <c r="E355" s="56"/>
      <c r="F355" s="58"/>
      <c r="G355" s="54"/>
      <c r="H355" s="54"/>
      <c r="I355" s="54"/>
      <c r="J355" s="54"/>
      <c r="K355" s="54"/>
      <c r="L355" s="54"/>
      <c r="M355" s="54"/>
      <c r="N355" s="54"/>
      <c r="O355" s="54"/>
      <c r="P355" s="61"/>
      <c r="Q355" s="75"/>
      <c r="R355" s="66"/>
      <c r="T355" s="67">
        <f>$G355+$H355+$L355+IF(ISBLANK($E355),0,$F355*VLOOKUP($E355,'INFO_Matières recyclables'!$I$6:$M$14,2,0))</f>
        <v>0</v>
      </c>
      <c r="U355" s="67">
        <f>$I355+$J355+$K355+$M355+$N355+$O355+$P355+$Q355+$R355+IF(ISBLANK($E355),0,$F355*(1-VLOOKUP($E355,'INFO_Matières recyclables'!$I$6:$M$14,2,0)))</f>
        <v>0</v>
      </c>
      <c r="V355" s="67">
        <f>$G355+$H355+$K355+IF(ISBLANK($E355),0,$F355*VLOOKUP($E355,'INFO_Matières recyclables'!$I$6:$M$14,3,0))</f>
        <v>0</v>
      </c>
      <c r="W355" s="67">
        <f>$I355+$J355+$L355+$M355+$N355+$O355+$P355+$Q355+$R355+IF(ISBLANK($E355),0,$F355*(1-VLOOKUP($E355,'INFO_Matières recyclables'!$I$6:$M$14,3,0)))</f>
        <v>0</v>
      </c>
      <c r="X355" s="67">
        <f>$G355+$H355+$I355+IF(ISBLANK($E355),0,$F355*VLOOKUP($E355,'INFO_Matières recyclables'!$I$6:$M$14,4,0))</f>
        <v>0</v>
      </c>
      <c r="Y355" s="67">
        <f>$J355+$K355+$L355+$M355+$N355+$O355+$P355+$Q355+$R355+IF(ISBLANK($E355),0,$F355*(1-VLOOKUP($E355,'INFO_Matières recyclables'!$I$6:$M$14,4,0)))</f>
        <v>0</v>
      </c>
      <c r="Z355" s="67">
        <f>$G355+$H355+$I355+$J355+IF(ISBLANK($E355),0,$F355*VLOOKUP($E355,'INFO_Matières recyclables'!$I$6:$M$14,5,0))</f>
        <v>0</v>
      </c>
      <c r="AA355" s="67">
        <f>$K355+$L355+$M355+$N355+$O355+$P355+$Q355+$R355+IF(ISBLANK($E355),0,$F355*(1-VLOOKUP($E355,'INFO_Matières recyclables'!$I$6:$M$14,5,0)))</f>
        <v>0</v>
      </c>
    </row>
    <row r="356" spans="2:27" x14ac:dyDescent="0.35">
      <c r="B356" s="5"/>
      <c r="C356" s="5"/>
      <c r="D356" s="26"/>
      <c r="E356" s="56"/>
      <c r="F356" s="58"/>
      <c r="G356" s="54"/>
      <c r="H356" s="54"/>
      <c r="I356" s="54"/>
      <c r="J356" s="54"/>
      <c r="K356" s="54"/>
      <c r="L356" s="54"/>
      <c r="M356" s="54"/>
      <c r="N356" s="54"/>
      <c r="O356" s="54"/>
      <c r="P356" s="61"/>
      <c r="Q356" s="75"/>
      <c r="R356" s="66"/>
      <c r="T356" s="67">
        <f>$G356+$H356+$L356+IF(ISBLANK($E356),0,$F356*VLOOKUP($E356,'INFO_Matières recyclables'!$I$6:$M$14,2,0))</f>
        <v>0</v>
      </c>
      <c r="U356" s="67">
        <f>$I356+$J356+$K356+$M356+$N356+$O356+$P356+$Q356+$R356+IF(ISBLANK($E356),0,$F356*(1-VLOOKUP($E356,'INFO_Matières recyclables'!$I$6:$M$14,2,0)))</f>
        <v>0</v>
      </c>
      <c r="V356" s="67">
        <f>$G356+$H356+$K356+IF(ISBLANK($E356),0,$F356*VLOOKUP($E356,'INFO_Matières recyclables'!$I$6:$M$14,3,0))</f>
        <v>0</v>
      </c>
      <c r="W356" s="67">
        <f>$I356+$J356+$L356+$M356+$N356+$O356+$P356+$Q356+$R356+IF(ISBLANK($E356),0,$F356*(1-VLOOKUP($E356,'INFO_Matières recyclables'!$I$6:$M$14,3,0)))</f>
        <v>0</v>
      </c>
      <c r="X356" s="67">
        <f>$G356+$H356+$I356+IF(ISBLANK($E356),0,$F356*VLOOKUP($E356,'INFO_Matières recyclables'!$I$6:$M$14,4,0))</f>
        <v>0</v>
      </c>
      <c r="Y356" s="67">
        <f>$J356+$K356+$L356+$M356+$N356+$O356+$P356+$Q356+$R356+IF(ISBLANK($E356),0,$F356*(1-VLOOKUP($E356,'INFO_Matières recyclables'!$I$6:$M$14,4,0)))</f>
        <v>0</v>
      </c>
      <c r="Z356" s="67">
        <f>$G356+$H356+$I356+$J356+IF(ISBLANK($E356),0,$F356*VLOOKUP($E356,'INFO_Matières recyclables'!$I$6:$M$14,5,0))</f>
        <v>0</v>
      </c>
      <c r="AA356" s="67">
        <f>$K356+$L356+$M356+$N356+$O356+$P356+$Q356+$R356+IF(ISBLANK($E356),0,$F356*(1-VLOOKUP($E356,'INFO_Matières recyclables'!$I$6:$M$14,5,0)))</f>
        <v>0</v>
      </c>
    </row>
    <row r="357" spans="2:27" x14ac:dyDescent="0.35">
      <c r="B357" s="5"/>
      <c r="C357" s="5"/>
      <c r="D357" s="26"/>
      <c r="E357" s="56"/>
      <c r="F357" s="58"/>
      <c r="G357" s="54"/>
      <c r="H357" s="54"/>
      <c r="I357" s="54"/>
      <c r="J357" s="54"/>
      <c r="K357" s="54"/>
      <c r="L357" s="54"/>
      <c r="M357" s="54"/>
      <c r="N357" s="54"/>
      <c r="O357" s="54"/>
      <c r="P357" s="61"/>
      <c r="Q357" s="75"/>
      <c r="R357" s="66"/>
      <c r="T357" s="67">
        <f>$G357+$H357+$L357+IF(ISBLANK($E357),0,$F357*VLOOKUP($E357,'INFO_Matières recyclables'!$I$6:$M$14,2,0))</f>
        <v>0</v>
      </c>
      <c r="U357" s="67">
        <f>$I357+$J357+$K357+$M357+$N357+$O357+$P357+$Q357+$R357+IF(ISBLANK($E357),0,$F357*(1-VLOOKUP($E357,'INFO_Matières recyclables'!$I$6:$M$14,2,0)))</f>
        <v>0</v>
      </c>
      <c r="V357" s="67">
        <f>$G357+$H357+$K357+IF(ISBLANK($E357),0,$F357*VLOOKUP($E357,'INFO_Matières recyclables'!$I$6:$M$14,3,0))</f>
        <v>0</v>
      </c>
      <c r="W357" s="67">
        <f>$I357+$J357+$L357+$M357+$N357+$O357+$P357+$Q357+$R357+IF(ISBLANK($E357),0,$F357*(1-VLOOKUP($E357,'INFO_Matières recyclables'!$I$6:$M$14,3,0)))</f>
        <v>0</v>
      </c>
      <c r="X357" s="67">
        <f>$G357+$H357+$I357+IF(ISBLANK($E357),0,$F357*VLOOKUP($E357,'INFO_Matières recyclables'!$I$6:$M$14,4,0))</f>
        <v>0</v>
      </c>
      <c r="Y357" s="67">
        <f>$J357+$K357+$L357+$M357+$N357+$O357+$P357+$Q357+$R357+IF(ISBLANK($E357),0,$F357*(1-VLOOKUP($E357,'INFO_Matières recyclables'!$I$6:$M$14,4,0)))</f>
        <v>0</v>
      </c>
      <c r="Z357" s="67">
        <f>$G357+$H357+$I357+$J357+IF(ISBLANK($E357),0,$F357*VLOOKUP($E357,'INFO_Matières recyclables'!$I$6:$M$14,5,0))</f>
        <v>0</v>
      </c>
      <c r="AA357" s="67">
        <f>$K357+$L357+$M357+$N357+$O357+$P357+$Q357+$R357+IF(ISBLANK($E357),0,$F357*(1-VLOOKUP($E357,'INFO_Matières recyclables'!$I$6:$M$14,5,0)))</f>
        <v>0</v>
      </c>
    </row>
    <row r="358" spans="2:27" x14ac:dyDescent="0.35">
      <c r="B358" s="5"/>
      <c r="C358" s="5"/>
      <c r="D358" s="26"/>
      <c r="E358" s="56"/>
      <c r="F358" s="58"/>
      <c r="G358" s="54"/>
      <c r="H358" s="54"/>
      <c r="I358" s="54"/>
      <c r="J358" s="54"/>
      <c r="K358" s="54"/>
      <c r="L358" s="54"/>
      <c r="M358" s="54"/>
      <c r="N358" s="54"/>
      <c r="O358" s="54"/>
      <c r="P358" s="61"/>
      <c r="Q358" s="75"/>
      <c r="R358" s="66"/>
      <c r="T358" s="67">
        <f>$G358+$H358+$L358+IF(ISBLANK($E358),0,$F358*VLOOKUP($E358,'INFO_Matières recyclables'!$I$6:$M$14,2,0))</f>
        <v>0</v>
      </c>
      <c r="U358" s="67">
        <f>$I358+$J358+$K358+$M358+$N358+$O358+$P358+$Q358+$R358+IF(ISBLANK($E358),0,$F358*(1-VLOOKUP($E358,'INFO_Matières recyclables'!$I$6:$M$14,2,0)))</f>
        <v>0</v>
      </c>
      <c r="V358" s="67">
        <f>$G358+$H358+$K358+IF(ISBLANK($E358),0,$F358*VLOOKUP($E358,'INFO_Matières recyclables'!$I$6:$M$14,3,0))</f>
        <v>0</v>
      </c>
      <c r="W358" s="67">
        <f>$I358+$J358+$L358+$M358+$N358+$O358+$P358+$Q358+$R358+IF(ISBLANK($E358),0,$F358*(1-VLOOKUP($E358,'INFO_Matières recyclables'!$I$6:$M$14,3,0)))</f>
        <v>0</v>
      </c>
      <c r="X358" s="67">
        <f>$G358+$H358+$I358+IF(ISBLANK($E358),0,$F358*VLOOKUP($E358,'INFO_Matières recyclables'!$I$6:$M$14,4,0))</f>
        <v>0</v>
      </c>
      <c r="Y358" s="67">
        <f>$J358+$K358+$L358+$M358+$N358+$O358+$P358+$Q358+$R358+IF(ISBLANK($E358),0,$F358*(1-VLOOKUP($E358,'INFO_Matières recyclables'!$I$6:$M$14,4,0)))</f>
        <v>0</v>
      </c>
      <c r="Z358" s="67">
        <f>$G358+$H358+$I358+$J358+IF(ISBLANK($E358),0,$F358*VLOOKUP($E358,'INFO_Matières recyclables'!$I$6:$M$14,5,0))</f>
        <v>0</v>
      </c>
      <c r="AA358" s="67">
        <f>$K358+$L358+$M358+$N358+$O358+$P358+$Q358+$R358+IF(ISBLANK($E358),0,$F358*(1-VLOOKUP($E358,'INFO_Matières recyclables'!$I$6:$M$14,5,0)))</f>
        <v>0</v>
      </c>
    </row>
    <row r="359" spans="2:27" x14ac:dyDescent="0.35">
      <c r="B359" s="5"/>
      <c r="C359" s="5"/>
      <c r="D359" s="26"/>
      <c r="E359" s="56"/>
      <c r="F359" s="58"/>
      <c r="G359" s="54"/>
      <c r="H359" s="54"/>
      <c r="I359" s="54"/>
      <c r="J359" s="54"/>
      <c r="K359" s="54"/>
      <c r="L359" s="54"/>
      <c r="M359" s="54"/>
      <c r="N359" s="54"/>
      <c r="O359" s="54"/>
      <c r="P359" s="61"/>
      <c r="Q359" s="75"/>
      <c r="R359" s="66"/>
      <c r="T359" s="67">
        <f>$G359+$H359+$L359+IF(ISBLANK($E359),0,$F359*VLOOKUP($E359,'INFO_Matières recyclables'!$I$6:$M$14,2,0))</f>
        <v>0</v>
      </c>
      <c r="U359" s="67">
        <f>$I359+$J359+$K359+$M359+$N359+$O359+$P359+$Q359+$R359+IF(ISBLANK($E359),0,$F359*(1-VLOOKUP($E359,'INFO_Matières recyclables'!$I$6:$M$14,2,0)))</f>
        <v>0</v>
      </c>
      <c r="V359" s="67">
        <f>$G359+$H359+$K359+IF(ISBLANK($E359),0,$F359*VLOOKUP($E359,'INFO_Matières recyclables'!$I$6:$M$14,3,0))</f>
        <v>0</v>
      </c>
      <c r="W359" s="67">
        <f>$I359+$J359+$L359+$M359+$N359+$O359+$P359+$Q359+$R359+IF(ISBLANK($E359),0,$F359*(1-VLOOKUP($E359,'INFO_Matières recyclables'!$I$6:$M$14,3,0)))</f>
        <v>0</v>
      </c>
      <c r="X359" s="67">
        <f>$G359+$H359+$I359+IF(ISBLANK($E359),0,$F359*VLOOKUP($E359,'INFO_Matières recyclables'!$I$6:$M$14,4,0))</f>
        <v>0</v>
      </c>
      <c r="Y359" s="67">
        <f>$J359+$K359+$L359+$M359+$N359+$O359+$P359+$Q359+$R359+IF(ISBLANK($E359),0,$F359*(1-VLOOKUP($E359,'INFO_Matières recyclables'!$I$6:$M$14,4,0)))</f>
        <v>0</v>
      </c>
      <c r="Z359" s="67">
        <f>$G359+$H359+$I359+$J359+IF(ISBLANK($E359),0,$F359*VLOOKUP($E359,'INFO_Matières recyclables'!$I$6:$M$14,5,0))</f>
        <v>0</v>
      </c>
      <c r="AA359" s="67">
        <f>$K359+$L359+$M359+$N359+$O359+$P359+$Q359+$R359+IF(ISBLANK($E359),0,$F359*(1-VLOOKUP($E359,'INFO_Matières recyclables'!$I$6:$M$14,5,0)))</f>
        <v>0</v>
      </c>
    </row>
    <row r="360" spans="2:27" x14ac:dyDescent="0.35">
      <c r="B360" s="5"/>
      <c r="C360" s="5"/>
      <c r="D360" s="26"/>
      <c r="E360" s="56"/>
      <c r="F360" s="58"/>
      <c r="G360" s="54"/>
      <c r="H360" s="54"/>
      <c r="I360" s="54"/>
      <c r="J360" s="54"/>
      <c r="K360" s="54"/>
      <c r="L360" s="54"/>
      <c r="M360" s="54"/>
      <c r="N360" s="54"/>
      <c r="O360" s="54"/>
      <c r="P360" s="61"/>
      <c r="Q360" s="75"/>
      <c r="R360" s="66"/>
      <c r="T360" s="67">
        <f>$G360+$H360+$L360+IF(ISBLANK($E360),0,$F360*VLOOKUP($E360,'INFO_Matières recyclables'!$I$6:$M$14,2,0))</f>
        <v>0</v>
      </c>
      <c r="U360" s="67">
        <f>$I360+$J360+$K360+$M360+$N360+$O360+$P360+$Q360+$R360+IF(ISBLANK($E360),0,$F360*(1-VLOOKUP($E360,'INFO_Matières recyclables'!$I$6:$M$14,2,0)))</f>
        <v>0</v>
      </c>
      <c r="V360" s="67">
        <f>$G360+$H360+$K360+IF(ISBLANK($E360),0,$F360*VLOOKUP($E360,'INFO_Matières recyclables'!$I$6:$M$14,3,0))</f>
        <v>0</v>
      </c>
      <c r="W360" s="67">
        <f>$I360+$J360+$L360+$M360+$N360+$O360+$P360+$Q360+$R360+IF(ISBLANK($E360),0,$F360*(1-VLOOKUP($E360,'INFO_Matières recyclables'!$I$6:$M$14,3,0)))</f>
        <v>0</v>
      </c>
      <c r="X360" s="67">
        <f>$G360+$H360+$I360+IF(ISBLANK($E360),0,$F360*VLOOKUP($E360,'INFO_Matières recyclables'!$I$6:$M$14,4,0))</f>
        <v>0</v>
      </c>
      <c r="Y360" s="67">
        <f>$J360+$K360+$L360+$M360+$N360+$O360+$P360+$Q360+$R360+IF(ISBLANK($E360),0,$F360*(1-VLOOKUP($E360,'INFO_Matières recyclables'!$I$6:$M$14,4,0)))</f>
        <v>0</v>
      </c>
      <c r="Z360" s="67">
        <f>$G360+$H360+$I360+$J360+IF(ISBLANK($E360),0,$F360*VLOOKUP($E360,'INFO_Matières recyclables'!$I$6:$M$14,5,0))</f>
        <v>0</v>
      </c>
      <c r="AA360" s="67">
        <f>$K360+$L360+$M360+$N360+$O360+$P360+$Q360+$R360+IF(ISBLANK($E360),0,$F360*(1-VLOOKUP($E360,'INFO_Matières recyclables'!$I$6:$M$14,5,0)))</f>
        <v>0</v>
      </c>
    </row>
    <row r="361" spans="2:27" x14ac:dyDescent="0.35">
      <c r="B361" s="5"/>
      <c r="C361" s="5"/>
      <c r="D361" s="26"/>
      <c r="E361" s="56"/>
      <c r="F361" s="58"/>
      <c r="G361" s="54"/>
      <c r="H361" s="54"/>
      <c r="I361" s="54"/>
      <c r="J361" s="54"/>
      <c r="K361" s="54"/>
      <c r="L361" s="54"/>
      <c r="M361" s="54"/>
      <c r="N361" s="54"/>
      <c r="O361" s="54"/>
      <c r="P361" s="61"/>
      <c r="Q361" s="75"/>
      <c r="R361" s="66"/>
      <c r="T361" s="67">
        <f>$G361+$H361+$L361+IF(ISBLANK($E361),0,$F361*VLOOKUP($E361,'INFO_Matières recyclables'!$I$6:$M$14,2,0))</f>
        <v>0</v>
      </c>
      <c r="U361" s="67">
        <f>$I361+$J361+$K361+$M361+$N361+$O361+$P361+$Q361+$R361+IF(ISBLANK($E361),0,$F361*(1-VLOOKUP($E361,'INFO_Matières recyclables'!$I$6:$M$14,2,0)))</f>
        <v>0</v>
      </c>
      <c r="V361" s="67">
        <f>$G361+$H361+$K361+IF(ISBLANK($E361),0,$F361*VLOOKUP($E361,'INFO_Matières recyclables'!$I$6:$M$14,3,0))</f>
        <v>0</v>
      </c>
      <c r="W361" s="67">
        <f>$I361+$J361+$L361+$M361+$N361+$O361+$P361+$Q361+$R361+IF(ISBLANK($E361),0,$F361*(1-VLOOKUP($E361,'INFO_Matières recyclables'!$I$6:$M$14,3,0)))</f>
        <v>0</v>
      </c>
      <c r="X361" s="67">
        <f>$G361+$H361+$I361+IF(ISBLANK($E361),0,$F361*VLOOKUP($E361,'INFO_Matières recyclables'!$I$6:$M$14,4,0))</f>
        <v>0</v>
      </c>
      <c r="Y361" s="67">
        <f>$J361+$K361+$L361+$M361+$N361+$O361+$P361+$Q361+$R361+IF(ISBLANK($E361),0,$F361*(1-VLOOKUP($E361,'INFO_Matières recyclables'!$I$6:$M$14,4,0)))</f>
        <v>0</v>
      </c>
      <c r="Z361" s="67">
        <f>$G361+$H361+$I361+$J361+IF(ISBLANK($E361),0,$F361*VLOOKUP($E361,'INFO_Matières recyclables'!$I$6:$M$14,5,0))</f>
        <v>0</v>
      </c>
      <c r="AA361" s="67">
        <f>$K361+$L361+$M361+$N361+$O361+$P361+$Q361+$R361+IF(ISBLANK($E361),0,$F361*(1-VLOOKUP($E361,'INFO_Matières recyclables'!$I$6:$M$14,5,0)))</f>
        <v>0</v>
      </c>
    </row>
    <row r="362" spans="2:27" x14ac:dyDescent="0.35">
      <c r="B362" s="5"/>
      <c r="C362" s="5"/>
      <c r="D362" s="26"/>
      <c r="E362" s="56"/>
      <c r="F362" s="58"/>
      <c r="G362" s="54"/>
      <c r="H362" s="54"/>
      <c r="I362" s="54"/>
      <c r="J362" s="54"/>
      <c r="K362" s="54"/>
      <c r="L362" s="54"/>
      <c r="M362" s="54"/>
      <c r="N362" s="54"/>
      <c r="O362" s="54"/>
      <c r="P362" s="61"/>
      <c r="Q362" s="75"/>
      <c r="R362" s="66"/>
      <c r="T362" s="67">
        <f>$G362+$H362+$L362+IF(ISBLANK($E362),0,$F362*VLOOKUP($E362,'INFO_Matières recyclables'!$I$6:$M$14,2,0))</f>
        <v>0</v>
      </c>
      <c r="U362" s="67">
        <f>$I362+$J362+$K362+$M362+$N362+$O362+$P362+$Q362+$R362+IF(ISBLANK($E362),0,$F362*(1-VLOOKUP($E362,'INFO_Matières recyclables'!$I$6:$M$14,2,0)))</f>
        <v>0</v>
      </c>
      <c r="V362" s="67">
        <f>$G362+$H362+$K362+IF(ISBLANK($E362),0,$F362*VLOOKUP($E362,'INFO_Matières recyclables'!$I$6:$M$14,3,0))</f>
        <v>0</v>
      </c>
      <c r="W362" s="67">
        <f>$I362+$J362+$L362+$M362+$N362+$O362+$P362+$Q362+$R362+IF(ISBLANK($E362),0,$F362*(1-VLOOKUP($E362,'INFO_Matières recyclables'!$I$6:$M$14,3,0)))</f>
        <v>0</v>
      </c>
      <c r="X362" s="67">
        <f>$G362+$H362+$I362+IF(ISBLANK($E362),0,$F362*VLOOKUP($E362,'INFO_Matières recyclables'!$I$6:$M$14,4,0))</f>
        <v>0</v>
      </c>
      <c r="Y362" s="67">
        <f>$J362+$K362+$L362+$M362+$N362+$O362+$P362+$Q362+$R362+IF(ISBLANK($E362),0,$F362*(1-VLOOKUP($E362,'INFO_Matières recyclables'!$I$6:$M$14,4,0)))</f>
        <v>0</v>
      </c>
      <c r="Z362" s="67">
        <f>$G362+$H362+$I362+$J362+IF(ISBLANK($E362),0,$F362*VLOOKUP($E362,'INFO_Matières recyclables'!$I$6:$M$14,5,0))</f>
        <v>0</v>
      </c>
      <c r="AA362" s="67">
        <f>$K362+$L362+$M362+$N362+$O362+$P362+$Q362+$R362+IF(ISBLANK($E362),0,$F362*(1-VLOOKUP($E362,'INFO_Matières recyclables'!$I$6:$M$14,5,0)))</f>
        <v>0</v>
      </c>
    </row>
    <row r="363" spans="2:27" x14ac:dyDescent="0.35">
      <c r="B363" s="5"/>
      <c r="C363" s="5"/>
      <c r="D363" s="26"/>
      <c r="E363" s="56"/>
      <c r="F363" s="58"/>
      <c r="G363" s="54"/>
      <c r="H363" s="54"/>
      <c r="I363" s="54"/>
      <c r="J363" s="54"/>
      <c r="K363" s="54"/>
      <c r="L363" s="54"/>
      <c r="M363" s="54"/>
      <c r="N363" s="54"/>
      <c r="O363" s="54"/>
      <c r="P363" s="61"/>
      <c r="Q363" s="75"/>
      <c r="R363" s="66"/>
      <c r="T363" s="67">
        <f>$G363+$H363+$L363+IF(ISBLANK($E363),0,$F363*VLOOKUP($E363,'INFO_Matières recyclables'!$I$6:$M$14,2,0))</f>
        <v>0</v>
      </c>
      <c r="U363" s="67">
        <f>$I363+$J363+$K363+$M363+$N363+$O363+$P363+$Q363+$R363+IF(ISBLANK($E363),0,$F363*(1-VLOOKUP($E363,'INFO_Matières recyclables'!$I$6:$M$14,2,0)))</f>
        <v>0</v>
      </c>
      <c r="V363" s="67">
        <f>$G363+$H363+$K363+IF(ISBLANK($E363),0,$F363*VLOOKUP($E363,'INFO_Matières recyclables'!$I$6:$M$14,3,0))</f>
        <v>0</v>
      </c>
      <c r="W363" s="67">
        <f>$I363+$J363+$L363+$M363+$N363+$O363+$P363+$Q363+$R363+IF(ISBLANK($E363),0,$F363*(1-VLOOKUP($E363,'INFO_Matières recyclables'!$I$6:$M$14,3,0)))</f>
        <v>0</v>
      </c>
      <c r="X363" s="67">
        <f>$G363+$H363+$I363+IF(ISBLANK($E363),0,$F363*VLOOKUP($E363,'INFO_Matières recyclables'!$I$6:$M$14,4,0))</f>
        <v>0</v>
      </c>
      <c r="Y363" s="67">
        <f>$J363+$K363+$L363+$M363+$N363+$O363+$P363+$Q363+$R363+IF(ISBLANK($E363),0,$F363*(1-VLOOKUP($E363,'INFO_Matières recyclables'!$I$6:$M$14,4,0)))</f>
        <v>0</v>
      </c>
      <c r="Z363" s="67">
        <f>$G363+$H363+$I363+$J363+IF(ISBLANK($E363),0,$F363*VLOOKUP($E363,'INFO_Matières recyclables'!$I$6:$M$14,5,0))</f>
        <v>0</v>
      </c>
      <c r="AA363" s="67">
        <f>$K363+$L363+$M363+$N363+$O363+$P363+$Q363+$R363+IF(ISBLANK($E363),0,$F363*(1-VLOOKUP($E363,'INFO_Matières recyclables'!$I$6:$M$14,5,0)))</f>
        <v>0</v>
      </c>
    </row>
    <row r="364" spans="2:27" x14ac:dyDescent="0.35">
      <c r="B364" s="5"/>
      <c r="C364" s="5"/>
      <c r="D364" s="26"/>
      <c r="E364" s="56"/>
      <c r="F364" s="58"/>
      <c r="G364" s="54"/>
      <c r="H364" s="54"/>
      <c r="I364" s="54"/>
      <c r="J364" s="54"/>
      <c r="K364" s="54"/>
      <c r="L364" s="54"/>
      <c r="M364" s="54"/>
      <c r="N364" s="54"/>
      <c r="O364" s="54"/>
      <c r="P364" s="61"/>
      <c r="Q364" s="75"/>
      <c r="R364" s="66"/>
      <c r="T364" s="67">
        <f>$G364+$H364+$L364+IF(ISBLANK($E364),0,$F364*VLOOKUP($E364,'INFO_Matières recyclables'!$I$6:$M$14,2,0))</f>
        <v>0</v>
      </c>
      <c r="U364" s="67">
        <f>$I364+$J364+$K364+$M364+$N364+$O364+$P364+$Q364+$R364+IF(ISBLANK($E364),0,$F364*(1-VLOOKUP($E364,'INFO_Matières recyclables'!$I$6:$M$14,2,0)))</f>
        <v>0</v>
      </c>
      <c r="V364" s="67">
        <f>$G364+$H364+$K364+IF(ISBLANK($E364),0,$F364*VLOOKUP($E364,'INFO_Matières recyclables'!$I$6:$M$14,3,0))</f>
        <v>0</v>
      </c>
      <c r="W364" s="67">
        <f>$I364+$J364+$L364+$M364+$N364+$O364+$P364+$Q364+$R364+IF(ISBLANK($E364),0,$F364*(1-VLOOKUP($E364,'INFO_Matières recyclables'!$I$6:$M$14,3,0)))</f>
        <v>0</v>
      </c>
      <c r="X364" s="67">
        <f>$G364+$H364+$I364+IF(ISBLANK($E364),0,$F364*VLOOKUP($E364,'INFO_Matières recyclables'!$I$6:$M$14,4,0))</f>
        <v>0</v>
      </c>
      <c r="Y364" s="67">
        <f>$J364+$K364+$L364+$M364+$N364+$O364+$P364+$Q364+$R364+IF(ISBLANK($E364),0,$F364*(1-VLOOKUP($E364,'INFO_Matières recyclables'!$I$6:$M$14,4,0)))</f>
        <v>0</v>
      </c>
      <c r="Z364" s="67">
        <f>$G364+$H364+$I364+$J364+IF(ISBLANK($E364),0,$F364*VLOOKUP($E364,'INFO_Matières recyclables'!$I$6:$M$14,5,0))</f>
        <v>0</v>
      </c>
      <c r="AA364" s="67">
        <f>$K364+$L364+$M364+$N364+$O364+$P364+$Q364+$R364+IF(ISBLANK($E364),0,$F364*(1-VLOOKUP($E364,'INFO_Matières recyclables'!$I$6:$M$14,5,0)))</f>
        <v>0</v>
      </c>
    </row>
    <row r="365" spans="2:27" x14ac:dyDescent="0.35">
      <c r="B365" s="5"/>
      <c r="C365" s="5"/>
      <c r="D365" s="26"/>
      <c r="E365" s="56"/>
      <c r="F365" s="58"/>
      <c r="G365" s="54"/>
      <c r="H365" s="54"/>
      <c r="I365" s="54"/>
      <c r="J365" s="54"/>
      <c r="K365" s="54"/>
      <c r="L365" s="54"/>
      <c r="M365" s="54"/>
      <c r="N365" s="54"/>
      <c r="O365" s="54"/>
      <c r="P365" s="61"/>
      <c r="Q365" s="75"/>
      <c r="R365" s="66"/>
      <c r="T365" s="67">
        <f>$G365+$H365+$L365+IF(ISBLANK($E365),0,$F365*VLOOKUP($E365,'INFO_Matières recyclables'!$I$6:$M$14,2,0))</f>
        <v>0</v>
      </c>
      <c r="U365" s="67">
        <f>$I365+$J365+$K365+$M365+$N365+$O365+$P365+$Q365+$R365+IF(ISBLANK($E365),0,$F365*(1-VLOOKUP($E365,'INFO_Matières recyclables'!$I$6:$M$14,2,0)))</f>
        <v>0</v>
      </c>
      <c r="V365" s="67">
        <f>$G365+$H365+$K365+IF(ISBLANK($E365),0,$F365*VLOOKUP($E365,'INFO_Matières recyclables'!$I$6:$M$14,3,0))</f>
        <v>0</v>
      </c>
      <c r="W365" s="67">
        <f>$I365+$J365+$L365+$M365+$N365+$O365+$P365+$Q365+$R365+IF(ISBLANK($E365),0,$F365*(1-VLOOKUP($E365,'INFO_Matières recyclables'!$I$6:$M$14,3,0)))</f>
        <v>0</v>
      </c>
      <c r="X365" s="67">
        <f>$G365+$H365+$I365+IF(ISBLANK($E365),0,$F365*VLOOKUP($E365,'INFO_Matières recyclables'!$I$6:$M$14,4,0))</f>
        <v>0</v>
      </c>
      <c r="Y365" s="67">
        <f>$J365+$K365+$L365+$M365+$N365+$O365+$P365+$Q365+$R365+IF(ISBLANK($E365),0,$F365*(1-VLOOKUP($E365,'INFO_Matières recyclables'!$I$6:$M$14,4,0)))</f>
        <v>0</v>
      </c>
      <c r="Z365" s="67">
        <f>$G365+$H365+$I365+$J365+IF(ISBLANK($E365),0,$F365*VLOOKUP($E365,'INFO_Matières recyclables'!$I$6:$M$14,5,0))</f>
        <v>0</v>
      </c>
      <c r="AA365" s="67">
        <f>$K365+$L365+$M365+$N365+$O365+$P365+$Q365+$R365+IF(ISBLANK($E365),0,$F365*(1-VLOOKUP($E365,'INFO_Matières recyclables'!$I$6:$M$14,5,0)))</f>
        <v>0</v>
      </c>
    </row>
    <row r="366" spans="2:27" x14ac:dyDescent="0.35">
      <c r="B366" s="5"/>
      <c r="C366" s="5"/>
      <c r="D366" s="26"/>
      <c r="E366" s="56"/>
      <c r="F366" s="58"/>
      <c r="G366" s="54"/>
      <c r="H366" s="54"/>
      <c r="I366" s="54"/>
      <c r="J366" s="54"/>
      <c r="K366" s="54"/>
      <c r="L366" s="54"/>
      <c r="M366" s="54"/>
      <c r="N366" s="54"/>
      <c r="O366" s="54"/>
      <c r="P366" s="61"/>
      <c r="Q366" s="75"/>
      <c r="R366" s="66"/>
      <c r="T366" s="67">
        <f>$G366+$H366+$L366+IF(ISBLANK($E366),0,$F366*VLOOKUP($E366,'INFO_Matières recyclables'!$I$6:$M$14,2,0))</f>
        <v>0</v>
      </c>
      <c r="U366" s="67">
        <f>$I366+$J366+$K366+$M366+$N366+$O366+$P366+$Q366+$R366+IF(ISBLANK($E366),0,$F366*(1-VLOOKUP($E366,'INFO_Matières recyclables'!$I$6:$M$14,2,0)))</f>
        <v>0</v>
      </c>
      <c r="V366" s="67">
        <f>$G366+$H366+$K366+IF(ISBLANK($E366),0,$F366*VLOOKUP($E366,'INFO_Matières recyclables'!$I$6:$M$14,3,0))</f>
        <v>0</v>
      </c>
      <c r="W366" s="67">
        <f>$I366+$J366+$L366+$M366+$N366+$O366+$P366+$Q366+$R366+IF(ISBLANK($E366),0,$F366*(1-VLOOKUP($E366,'INFO_Matières recyclables'!$I$6:$M$14,3,0)))</f>
        <v>0</v>
      </c>
      <c r="X366" s="67">
        <f>$G366+$H366+$I366+IF(ISBLANK($E366),0,$F366*VLOOKUP($E366,'INFO_Matières recyclables'!$I$6:$M$14,4,0))</f>
        <v>0</v>
      </c>
      <c r="Y366" s="67">
        <f>$J366+$K366+$L366+$M366+$N366+$O366+$P366+$Q366+$R366+IF(ISBLANK($E366),0,$F366*(1-VLOOKUP($E366,'INFO_Matières recyclables'!$I$6:$M$14,4,0)))</f>
        <v>0</v>
      </c>
      <c r="Z366" s="67">
        <f>$G366+$H366+$I366+$J366+IF(ISBLANK($E366),0,$F366*VLOOKUP($E366,'INFO_Matières recyclables'!$I$6:$M$14,5,0))</f>
        <v>0</v>
      </c>
      <c r="AA366" s="67">
        <f>$K366+$L366+$M366+$N366+$O366+$P366+$Q366+$R366+IF(ISBLANK($E366),0,$F366*(1-VLOOKUP($E366,'INFO_Matières recyclables'!$I$6:$M$14,5,0)))</f>
        <v>0</v>
      </c>
    </row>
    <row r="367" spans="2:27" x14ac:dyDescent="0.35">
      <c r="B367" s="5"/>
      <c r="C367" s="5"/>
      <c r="D367" s="26"/>
      <c r="E367" s="56"/>
      <c r="F367" s="58"/>
      <c r="G367" s="54"/>
      <c r="H367" s="54"/>
      <c r="I367" s="54"/>
      <c r="J367" s="54"/>
      <c r="K367" s="54"/>
      <c r="L367" s="54"/>
      <c r="M367" s="54"/>
      <c r="N367" s="54"/>
      <c r="O367" s="54"/>
      <c r="P367" s="61"/>
      <c r="Q367" s="75"/>
      <c r="R367" s="66"/>
      <c r="T367" s="67">
        <f>$G367+$H367+$L367+IF(ISBLANK($E367),0,$F367*VLOOKUP($E367,'INFO_Matières recyclables'!$I$6:$M$14,2,0))</f>
        <v>0</v>
      </c>
      <c r="U367" s="67">
        <f>$I367+$J367+$K367+$M367+$N367+$O367+$P367+$Q367+$R367+IF(ISBLANK($E367),0,$F367*(1-VLOOKUP($E367,'INFO_Matières recyclables'!$I$6:$M$14,2,0)))</f>
        <v>0</v>
      </c>
      <c r="V367" s="67">
        <f>$G367+$H367+$K367+IF(ISBLANK($E367),0,$F367*VLOOKUP($E367,'INFO_Matières recyclables'!$I$6:$M$14,3,0))</f>
        <v>0</v>
      </c>
      <c r="W367" s="67">
        <f>$I367+$J367+$L367+$M367+$N367+$O367+$P367+$Q367+$R367+IF(ISBLANK($E367),0,$F367*(1-VLOOKUP($E367,'INFO_Matières recyclables'!$I$6:$M$14,3,0)))</f>
        <v>0</v>
      </c>
      <c r="X367" s="67">
        <f>$G367+$H367+$I367+IF(ISBLANK($E367),0,$F367*VLOOKUP($E367,'INFO_Matières recyclables'!$I$6:$M$14,4,0))</f>
        <v>0</v>
      </c>
      <c r="Y367" s="67">
        <f>$J367+$K367+$L367+$M367+$N367+$O367+$P367+$Q367+$R367+IF(ISBLANK($E367),0,$F367*(1-VLOOKUP($E367,'INFO_Matières recyclables'!$I$6:$M$14,4,0)))</f>
        <v>0</v>
      </c>
      <c r="Z367" s="67">
        <f>$G367+$H367+$I367+$J367+IF(ISBLANK($E367),0,$F367*VLOOKUP($E367,'INFO_Matières recyclables'!$I$6:$M$14,5,0))</f>
        <v>0</v>
      </c>
      <c r="AA367" s="67">
        <f>$K367+$L367+$M367+$N367+$O367+$P367+$Q367+$R367+IF(ISBLANK($E367),0,$F367*(1-VLOOKUP($E367,'INFO_Matières recyclables'!$I$6:$M$14,5,0)))</f>
        <v>0</v>
      </c>
    </row>
    <row r="368" spans="2:27" x14ac:dyDescent="0.35">
      <c r="B368" s="5"/>
      <c r="C368" s="5"/>
      <c r="D368" s="26"/>
      <c r="E368" s="56"/>
      <c r="F368" s="58"/>
      <c r="G368" s="54"/>
      <c r="H368" s="54"/>
      <c r="I368" s="54"/>
      <c r="J368" s="54"/>
      <c r="K368" s="54"/>
      <c r="L368" s="54"/>
      <c r="M368" s="54"/>
      <c r="N368" s="54"/>
      <c r="O368" s="54"/>
      <c r="P368" s="61"/>
      <c r="Q368" s="75"/>
      <c r="R368" s="66"/>
      <c r="T368" s="67">
        <f>$G368+$H368+$L368+IF(ISBLANK($E368),0,$F368*VLOOKUP($E368,'INFO_Matières recyclables'!$I$6:$M$14,2,0))</f>
        <v>0</v>
      </c>
      <c r="U368" s="67">
        <f>$I368+$J368+$K368+$M368+$N368+$O368+$P368+$Q368+$R368+IF(ISBLANK($E368),0,$F368*(1-VLOOKUP($E368,'INFO_Matières recyclables'!$I$6:$M$14,2,0)))</f>
        <v>0</v>
      </c>
      <c r="V368" s="67">
        <f>$G368+$H368+$K368+IF(ISBLANK($E368),0,$F368*VLOOKUP($E368,'INFO_Matières recyclables'!$I$6:$M$14,3,0))</f>
        <v>0</v>
      </c>
      <c r="W368" s="67">
        <f>$I368+$J368+$L368+$M368+$N368+$O368+$P368+$Q368+$R368+IF(ISBLANK($E368),0,$F368*(1-VLOOKUP($E368,'INFO_Matières recyclables'!$I$6:$M$14,3,0)))</f>
        <v>0</v>
      </c>
      <c r="X368" s="67">
        <f>$G368+$H368+$I368+IF(ISBLANK($E368),0,$F368*VLOOKUP($E368,'INFO_Matières recyclables'!$I$6:$M$14,4,0))</f>
        <v>0</v>
      </c>
      <c r="Y368" s="67">
        <f>$J368+$K368+$L368+$M368+$N368+$O368+$P368+$Q368+$R368+IF(ISBLANK($E368),0,$F368*(1-VLOOKUP($E368,'INFO_Matières recyclables'!$I$6:$M$14,4,0)))</f>
        <v>0</v>
      </c>
      <c r="Z368" s="67">
        <f>$G368+$H368+$I368+$J368+IF(ISBLANK($E368),0,$F368*VLOOKUP($E368,'INFO_Matières recyclables'!$I$6:$M$14,5,0))</f>
        <v>0</v>
      </c>
      <c r="AA368" s="67">
        <f>$K368+$L368+$M368+$N368+$O368+$P368+$Q368+$R368+IF(ISBLANK($E368),0,$F368*(1-VLOOKUP($E368,'INFO_Matières recyclables'!$I$6:$M$14,5,0)))</f>
        <v>0</v>
      </c>
    </row>
    <row r="369" spans="2:27" x14ac:dyDescent="0.35">
      <c r="B369" s="5"/>
      <c r="C369" s="5"/>
      <c r="D369" s="26"/>
      <c r="E369" s="56"/>
      <c r="F369" s="58"/>
      <c r="G369" s="54"/>
      <c r="H369" s="54"/>
      <c r="I369" s="54"/>
      <c r="J369" s="54"/>
      <c r="K369" s="54"/>
      <c r="L369" s="54"/>
      <c r="M369" s="54"/>
      <c r="N369" s="54"/>
      <c r="O369" s="54"/>
      <c r="P369" s="61"/>
      <c r="Q369" s="75"/>
      <c r="R369" s="66"/>
      <c r="T369" s="67">
        <f>$G369+$H369+$L369+IF(ISBLANK($E369),0,$F369*VLOOKUP($E369,'INFO_Matières recyclables'!$I$6:$M$14,2,0))</f>
        <v>0</v>
      </c>
      <c r="U369" s="67">
        <f>$I369+$J369+$K369+$M369+$N369+$O369+$P369+$Q369+$R369+IF(ISBLANK($E369),0,$F369*(1-VLOOKUP($E369,'INFO_Matières recyclables'!$I$6:$M$14,2,0)))</f>
        <v>0</v>
      </c>
      <c r="V369" s="67">
        <f>$G369+$H369+$K369+IF(ISBLANK($E369),0,$F369*VLOOKUP($E369,'INFO_Matières recyclables'!$I$6:$M$14,3,0))</f>
        <v>0</v>
      </c>
      <c r="W369" s="67">
        <f>$I369+$J369+$L369+$M369+$N369+$O369+$P369+$Q369+$R369+IF(ISBLANK($E369),0,$F369*(1-VLOOKUP($E369,'INFO_Matières recyclables'!$I$6:$M$14,3,0)))</f>
        <v>0</v>
      </c>
      <c r="X369" s="67">
        <f>$G369+$H369+$I369+IF(ISBLANK($E369),0,$F369*VLOOKUP($E369,'INFO_Matières recyclables'!$I$6:$M$14,4,0))</f>
        <v>0</v>
      </c>
      <c r="Y369" s="67">
        <f>$J369+$K369+$L369+$M369+$N369+$O369+$P369+$Q369+$R369+IF(ISBLANK($E369),0,$F369*(1-VLOOKUP($E369,'INFO_Matières recyclables'!$I$6:$M$14,4,0)))</f>
        <v>0</v>
      </c>
      <c r="Z369" s="67">
        <f>$G369+$H369+$I369+$J369+IF(ISBLANK($E369),0,$F369*VLOOKUP($E369,'INFO_Matières recyclables'!$I$6:$M$14,5,0))</f>
        <v>0</v>
      </c>
      <c r="AA369" s="67">
        <f>$K369+$L369+$M369+$N369+$O369+$P369+$Q369+$R369+IF(ISBLANK($E369),0,$F369*(1-VLOOKUP($E369,'INFO_Matières recyclables'!$I$6:$M$14,5,0)))</f>
        <v>0</v>
      </c>
    </row>
    <row r="370" spans="2:27" x14ac:dyDescent="0.35">
      <c r="B370" s="5"/>
      <c r="C370" s="5"/>
      <c r="D370" s="26"/>
      <c r="E370" s="56"/>
      <c r="F370" s="58"/>
      <c r="G370" s="54"/>
      <c r="H370" s="54"/>
      <c r="I370" s="54"/>
      <c r="J370" s="54"/>
      <c r="K370" s="54"/>
      <c r="L370" s="54"/>
      <c r="M370" s="54"/>
      <c r="N370" s="54"/>
      <c r="O370" s="54"/>
      <c r="P370" s="61"/>
      <c r="Q370" s="75"/>
      <c r="R370" s="66"/>
      <c r="T370" s="67">
        <f>$G370+$H370+$L370+IF(ISBLANK($E370),0,$F370*VLOOKUP($E370,'INFO_Matières recyclables'!$I$6:$M$14,2,0))</f>
        <v>0</v>
      </c>
      <c r="U370" s="67">
        <f>$I370+$J370+$K370+$M370+$N370+$O370+$P370+$Q370+$R370+IF(ISBLANK($E370),0,$F370*(1-VLOOKUP($E370,'INFO_Matières recyclables'!$I$6:$M$14,2,0)))</f>
        <v>0</v>
      </c>
      <c r="V370" s="67">
        <f>$G370+$H370+$K370+IF(ISBLANK($E370),0,$F370*VLOOKUP($E370,'INFO_Matières recyclables'!$I$6:$M$14,3,0))</f>
        <v>0</v>
      </c>
      <c r="W370" s="67">
        <f>$I370+$J370+$L370+$M370+$N370+$O370+$P370+$Q370+$R370+IF(ISBLANK($E370),0,$F370*(1-VLOOKUP($E370,'INFO_Matières recyclables'!$I$6:$M$14,3,0)))</f>
        <v>0</v>
      </c>
      <c r="X370" s="67">
        <f>$G370+$H370+$I370+IF(ISBLANK($E370),0,$F370*VLOOKUP($E370,'INFO_Matières recyclables'!$I$6:$M$14,4,0))</f>
        <v>0</v>
      </c>
      <c r="Y370" s="67">
        <f>$J370+$K370+$L370+$M370+$N370+$O370+$P370+$Q370+$R370+IF(ISBLANK($E370),0,$F370*(1-VLOOKUP($E370,'INFO_Matières recyclables'!$I$6:$M$14,4,0)))</f>
        <v>0</v>
      </c>
      <c r="Z370" s="67">
        <f>$G370+$H370+$I370+$J370+IF(ISBLANK($E370),0,$F370*VLOOKUP($E370,'INFO_Matières recyclables'!$I$6:$M$14,5,0))</f>
        <v>0</v>
      </c>
      <c r="AA370" s="67">
        <f>$K370+$L370+$M370+$N370+$O370+$P370+$Q370+$R370+IF(ISBLANK($E370),0,$F370*(1-VLOOKUP($E370,'INFO_Matières recyclables'!$I$6:$M$14,5,0)))</f>
        <v>0</v>
      </c>
    </row>
    <row r="371" spans="2:27" x14ac:dyDescent="0.35">
      <c r="B371" s="5"/>
      <c r="C371" s="5"/>
      <c r="D371" s="26"/>
      <c r="E371" s="56"/>
      <c r="F371" s="58"/>
      <c r="G371" s="54"/>
      <c r="H371" s="54"/>
      <c r="I371" s="54"/>
      <c r="J371" s="54"/>
      <c r="K371" s="54"/>
      <c r="L371" s="54"/>
      <c r="M371" s="54"/>
      <c r="N371" s="54"/>
      <c r="O371" s="54"/>
      <c r="P371" s="61"/>
      <c r="Q371" s="75"/>
      <c r="R371" s="66"/>
      <c r="T371" s="67">
        <f>$G371+$H371+$L371+IF(ISBLANK($E371),0,$F371*VLOOKUP($E371,'INFO_Matières recyclables'!$I$6:$M$14,2,0))</f>
        <v>0</v>
      </c>
      <c r="U371" s="67">
        <f>$I371+$J371+$K371+$M371+$N371+$O371+$P371+$Q371+$R371+IF(ISBLANK($E371),0,$F371*(1-VLOOKUP($E371,'INFO_Matières recyclables'!$I$6:$M$14,2,0)))</f>
        <v>0</v>
      </c>
      <c r="V371" s="67">
        <f>$G371+$H371+$K371+IF(ISBLANK($E371),0,$F371*VLOOKUP($E371,'INFO_Matières recyclables'!$I$6:$M$14,3,0))</f>
        <v>0</v>
      </c>
      <c r="W371" s="67">
        <f>$I371+$J371+$L371+$M371+$N371+$O371+$P371+$Q371+$R371+IF(ISBLANK($E371),0,$F371*(1-VLOOKUP($E371,'INFO_Matières recyclables'!$I$6:$M$14,3,0)))</f>
        <v>0</v>
      </c>
      <c r="X371" s="67">
        <f>$G371+$H371+$I371+IF(ISBLANK($E371),0,$F371*VLOOKUP($E371,'INFO_Matières recyclables'!$I$6:$M$14,4,0))</f>
        <v>0</v>
      </c>
      <c r="Y371" s="67">
        <f>$J371+$K371+$L371+$M371+$N371+$O371+$P371+$Q371+$R371+IF(ISBLANK($E371),0,$F371*(1-VLOOKUP($E371,'INFO_Matières recyclables'!$I$6:$M$14,4,0)))</f>
        <v>0</v>
      </c>
      <c r="Z371" s="67">
        <f>$G371+$H371+$I371+$J371+IF(ISBLANK($E371),0,$F371*VLOOKUP($E371,'INFO_Matières recyclables'!$I$6:$M$14,5,0))</f>
        <v>0</v>
      </c>
      <c r="AA371" s="67">
        <f>$K371+$L371+$M371+$N371+$O371+$P371+$Q371+$R371+IF(ISBLANK($E371),0,$F371*(1-VLOOKUP($E371,'INFO_Matières recyclables'!$I$6:$M$14,5,0)))</f>
        <v>0</v>
      </c>
    </row>
    <row r="372" spans="2:27" x14ac:dyDescent="0.35">
      <c r="B372" s="5"/>
      <c r="C372" s="5"/>
      <c r="D372" s="26"/>
      <c r="E372" s="56"/>
      <c r="F372" s="58"/>
      <c r="G372" s="54"/>
      <c r="H372" s="54"/>
      <c r="I372" s="54"/>
      <c r="J372" s="54"/>
      <c r="K372" s="54"/>
      <c r="L372" s="54"/>
      <c r="M372" s="54"/>
      <c r="N372" s="54"/>
      <c r="O372" s="54"/>
      <c r="P372" s="61"/>
      <c r="Q372" s="75"/>
      <c r="R372" s="66"/>
      <c r="T372" s="67">
        <f>$G372+$H372+$L372+IF(ISBLANK($E372),0,$F372*VLOOKUP($E372,'INFO_Matières recyclables'!$I$6:$M$14,2,0))</f>
        <v>0</v>
      </c>
      <c r="U372" s="67">
        <f>$I372+$J372+$K372+$M372+$N372+$O372+$P372+$Q372+$R372+IF(ISBLANK($E372),0,$F372*(1-VLOOKUP($E372,'INFO_Matières recyclables'!$I$6:$M$14,2,0)))</f>
        <v>0</v>
      </c>
      <c r="V372" s="67">
        <f>$G372+$H372+$K372+IF(ISBLANK($E372),0,$F372*VLOOKUP($E372,'INFO_Matières recyclables'!$I$6:$M$14,3,0))</f>
        <v>0</v>
      </c>
      <c r="W372" s="67">
        <f>$I372+$J372+$L372+$M372+$N372+$O372+$P372+$Q372+$R372+IF(ISBLANK($E372),0,$F372*(1-VLOOKUP($E372,'INFO_Matières recyclables'!$I$6:$M$14,3,0)))</f>
        <v>0</v>
      </c>
      <c r="X372" s="67">
        <f>$G372+$H372+$I372+IF(ISBLANK($E372),0,$F372*VLOOKUP($E372,'INFO_Matières recyclables'!$I$6:$M$14,4,0))</f>
        <v>0</v>
      </c>
      <c r="Y372" s="67">
        <f>$J372+$K372+$L372+$M372+$N372+$O372+$P372+$Q372+$R372+IF(ISBLANK($E372),0,$F372*(1-VLOOKUP($E372,'INFO_Matières recyclables'!$I$6:$M$14,4,0)))</f>
        <v>0</v>
      </c>
      <c r="Z372" s="67">
        <f>$G372+$H372+$I372+$J372+IF(ISBLANK($E372),0,$F372*VLOOKUP($E372,'INFO_Matières recyclables'!$I$6:$M$14,5,0))</f>
        <v>0</v>
      </c>
      <c r="AA372" s="67">
        <f>$K372+$L372+$M372+$N372+$O372+$P372+$Q372+$R372+IF(ISBLANK($E372),0,$F372*(1-VLOOKUP($E372,'INFO_Matières recyclables'!$I$6:$M$14,5,0)))</f>
        <v>0</v>
      </c>
    </row>
    <row r="373" spans="2:27" x14ac:dyDescent="0.35">
      <c r="B373" s="5"/>
      <c r="C373" s="5"/>
      <c r="D373" s="26"/>
      <c r="E373" s="56"/>
      <c r="F373" s="58"/>
      <c r="G373" s="54"/>
      <c r="H373" s="54"/>
      <c r="I373" s="54"/>
      <c r="J373" s="54"/>
      <c r="K373" s="54"/>
      <c r="L373" s="54"/>
      <c r="M373" s="54"/>
      <c r="N373" s="54"/>
      <c r="O373" s="54"/>
      <c r="P373" s="61"/>
      <c r="Q373" s="75"/>
      <c r="R373" s="66"/>
      <c r="T373" s="67">
        <f>$G373+$H373+$L373+IF(ISBLANK($E373),0,$F373*VLOOKUP($E373,'INFO_Matières recyclables'!$I$6:$M$14,2,0))</f>
        <v>0</v>
      </c>
      <c r="U373" s="67">
        <f>$I373+$J373+$K373+$M373+$N373+$O373+$P373+$Q373+$R373+IF(ISBLANK($E373),0,$F373*(1-VLOOKUP($E373,'INFO_Matières recyclables'!$I$6:$M$14,2,0)))</f>
        <v>0</v>
      </c>
      <c r="V373" s="67">
        <f>$G373+$H373+$K373+IF(ISBLANK($E373),0,$F373*VLOOKUP($E373,'INFO_Matières recyclables'!$I$6:$M$14,3,0))</f>
        <v>0</v>
      </c>
      <c r="W373" s="67">
        <f>$I373+$J373+$L373+$M373+$N373+$O373+$P373+$Q373+$R373+IF(ISBLANK($E373),0,$F373*(1-VLOOKUP($E373,'INFO_Matières recyclables'!$I$6:$M$14,3,0)))</f>
        <v>0</v>
      </c>
      <c r="X373" s="67">
        <f>$G373+$H373+$I373+IF(ISBLANK($E373),0,$F373*VLOOKUP($E373,'INFO_Matières recyclables'!$I$6:$M$14,4,0))</f>
        <v>0</v>
      </c>
      <c r="Y373" s="67">
        <f>$J373+$K373+$L373+$M373+$N373+$O373+$P373+$Q373+$R373+IF(ISBLANK($E373),0,$F373*(1-VLOOKUP($E373,'INFO_Matières recyclables'!$I$6:$M$14,4,0)))</f>
        <v>0</v>
      </c>
      <c r="Z373" s="67">
        <f>$G373+$H373+$I373+$J373+IF(ISBLANK($E373),0,$F373*VLOOKUP($E373,'INFO_Matières recyclables'!$I$6:$M$14,5,0))</f>
        <v>0</v>
      </c>
      <c r="AA373" s="67">
        <f>$K373+$L373+$M373+$N373+$O373+$P373+$Q373+$R373+IF(ISBLANK($E373),0,$F373*(1-VLOOKUP($E373,'INFO_Matières recyclables'!$I$6:$M$14,5,0)))</f>
        <v>0</v>
      </c>
    </row>
    <row r="374" spans="2:27" x14ac:dyDescent="0.35">
      <c r="B374" s="5"/>
      <c r="C374" s="5"/>
      <c r="D374" s="26"/>
      <c r="E374" s="56"/>
      <c r="F374" s="58"/>
      <c r="G374" s="54"/>
      <c r="H374" s="54"/>
      <c r="I374" s="54"/>
      <c r="J374" s="54"/>
      <c r="K374" s="54"/>
      <c r="L374" s="54"/>
      <c r="M374" s="54"/>
      <c r="N374" s="54"/>
      <c r="O374" s="54"/>
      <c r="P374" s="61"/>
      <c r="Q374" s="75"/>
      <c r="R374" s="66"/>
      <c r="T374" s="67">
        <f>$G374+$H374+$L374+IF(ISBLANK($E374),0,$F374*VLOOKUP($E374,'INFO_Matières recyclables'!$I$6:$M$14,2,0))</f>
        <v>0</v>
      </c>
      <c r="U374" s="67">
        <f>$I374+$J374+$K374+$M374+$N374+$O374+$P374+$Q374+$R374+IF(ISBLANK($E374),0,$F374*(1-VLOOKUP($E374,'INFO_Matières recyclables'!$I$6:$M$14,2,0)))</f>
        <v>0</v>
      </c>
      <c r="V374" s="67">
        <f>$G374+$H374+$K374+IF(ISBLANK($E374),0,$F374*VLOOKUP($E374,'INFO_Matières recyclables'!$I$6:$M$14,3,0))</f>
        <v>0</v>
      </c>
      <c r="W374" s="67">
        <f>$I374+$J374+$L374+$M374+$N374+$O374+$P374+$Q374+$R374+IF(ISBLANK($E374),0,$F374*(1-VLOOKUP($E374,'INFO_Matières recyclables'!$I$6:$M$14,3,0)))</f>
        <v>0</v>
      </c>
      <c r="X374" s="67">
        <f>$G374+$H374+$I374+IF(ISBLANK($E374),0,$F374*VLOOKUP($E374,'INFO_Matières recyclables'!$I$6:$M$14,4,0))</f>
        <v>0</v>
      </c>
      <c r="Y374" s="67">
        <f>$J374+$K374+$L374+$M374+$N374+$O374+$P374+$Q374+$R374+IF(ISBLANK($E374),0,$F374*(1-VLOOKUP($E374,'INFO_Matières recyclables'!$I$6:$M$14,4,0)))</f>
        <v>0</v>
      </c>
      <c r="Z374" s="67">
        <f>$G374+$H374+$I374+$J374+IF(ISBLANK($E374),0,$F374*VLOOKUP($E374,'INFO_Matières recyclables'!$I$6:$M$14,5,0))</f>
        <v>0</v>
      </c>
      <c r="AA374" s="67">
        <f>$K374+$L374+$M374+$N374+$O374+$P374+$Q374+$R374+IF(ISBLANK($E374),0,$F374*(1-VLOOKUP($E374,'INFO_Matières recyclables'!$I$6:$M$14,5,0)))</f>
        <v>0</v>
      </c>
    </row>
    <row r="375" spans="2:27" x14ac:dyDescent="0.35">
      <c r="B375" s="5"/>
      <c r="C375" s="5"/>
      <c r="D375" s="26"/>
      <c r="E375" s="56"/>
      <c r="F375" s="58"/>
      <c r="G375" s="54"/>
      <c r="H375" s="54"/>
      <c r="I375" s="54"/>
      <c r="J375" s="54"/>
      <c r="K375" s="54"/>
      <c r="L375" s="54"/>
      <c r="M375" s="54"/>
      <c r="N375" s="54"/>
      <c r="O375" s="54"/>
      <c r="P375" s="61"/>
      <c r="Q375" s="75"/>
      <c r="R375" s="66"/>
      <c r="T375" s="67">
        <f>$G375+$H375+$L375+IF(ISBLANK($E375),0,$F375*VLOOKUP($E375,'INFO_Matières recyclables'!$I$6:$M$14,2,0))</f>
        <v>0</v>
      </c>
      <c r="U375" s="67">
        <f>$I375+$J375+$K375+$M375+$N375+$O375+$P375+$Q375+$R375+IF(ISBLANK($E375),0,$F375*(1-VLOOKUP($E375,'INFO_Matières recyclables'!$I$6:$M$14,2,0)))</f>
        <v>0</v>
      </c>
      <c r="V375" s="67">
        <f>$G375+$H375+$K375+IF(ISBLANK($E375),0,$F375*VLOOKUP($E375,'INFO_Matières recyclables'!$I$6:$M$14,3,0))</f>
        <v>0</v>
      </c>
      <c r="W375" s="67">
        <f>$I375+$J375+$L375+$M375+$N375+$O375+$P375+$Q375+$R375+IF(ISBLANK($E375),0,$F375*(1-VLOOKUP($E375,'INFO_Matières recyclables'!$I$6:$M$14,3,0)))</f>
        <v>0</v>
      </c>
      <c r="X375" s="67">
        <f>$G375+$H375+$I375+IF(ISBLANK($E375),0,$F375*VLOOKUP($E375,'INFO_Matières recyclables'!$I$6:$M$14,4,0))</f>
        <v>0</v>
      </c>
      <c r="Y375" s="67">
        <f>$J375+$K375+$L375+$M375+$N375+$O375+$P375+$Q375+$R375+IF(ISBLANK($E375),0,$F375*(1-VLOOKUP($E375,'INFO_Matières recyclables'!$I$6:$M$14,4,0)))</f>
        <v>0</v>
      </c>
      <c r="Z375" s="67">
        <f>$G375+$H375+$I375+$J375+IF(ISBLANK($E375),0,$F375*VLOOKUP($E375,'INFO_Matières recyclables'!$I$6:$M$14,5,0))</f>
        <v>0</v>
      </c>
      <c r="AA375" s="67">
        <f>$K375+$L375+$M375+$N375+$O375+$P375+$Q375+$R375+IF(ISBLANK($E375),0,$F375*(1-VLOOKUP($E375,'INFO_Matières recyclables'!$I$6:$M$14,5,0)))</f>
        <v>0</v>
      </c>
    </row>
    <row r="376" spans="2:27" x14ac:dyDescent="0.35">
      <c r="B376" s="5"/>
      <c r="C376" s="5"/>
      <c r="D376" s="26"/>
      <c r="E376" s="56"/>
      <c r="F376" s="58"/>
      <c r="G376" s="54"/>
      <c r="H376" s="54"/>
      <c r="I376" s="54"/>
      <c r="J376" s="54"/>
      <c r="K376" s="54"/>
      <c r="L376" s="54"/>
      <c r="M376" s="54"/>
      <c r="N376" s="54"/>
      <c r="O376" s="54"/>
      <c r="P376" s="61"/>
      <c r="Q376" s="75"/>
      <c r="R376" s="66"/>
      <c r="T376" s="67">
        <f>$G376+$H376+$L376+IF(ISBLANK($E376),0,$F376*VLOOKUP($E376,'INFO_Matières recyclables'!$I$6:$M$14,2,0))</f>
        <v>0</v>
      </c>
      <c r="U376" s="67">
        <f>$I376+$J376+$K376+$M376+$N376+$O376+$P376+$Q376+$R376+IF(ISBLANK($E376),0,$F376*(1-VLOOKUP($E376,'INFO_Matières recyclables'!$I$6:$M$14,2,0)))</f>
        <v>0</v>
      </c>
      <c r="V376" s="67">
        <f>$G376+$H376+$K376+IF(ISBLANK($E376),0,$F376*VLOOKUP($E376,'INFO_Matières recyclables'!$I$6:$M$14,3,0))</f>
        <v>0</v>
      </c>
      <c r="W376" s="67">
        <f>$I376+$J376+$L376+$M376+$N376+$O376+$P376+$Q376+$R376+IF(ISBLANK($E376),0,$F376*(1-VLOOKUP($E376,'INFO_Matières recyclables'!$I$6:$M$14,3,0)))</f>
        <v>0</v>
      </c>
      <c r="X376" s="67">
        <f>$G376+$H376+$I376+IF(ISBLANK($E376),0,$F376*VLOOKUP($E376,'INFO_Matières recyclables'!$I$6:$M$14,4,0))</f>
        <v>0</v>
      </c>
      <c r="Y376" s="67">
        <f>$J376+$K376+$L376+$M376+$N376+$O376+$P376+$Q376+$R376+IF(ISBLANK($E376),0,$F376*(1-VLOOKUP($E376,'INFO_Matières recyclables'!$I$6:$M$14,4,0)))</f>
        <v>0</v>
      </c>
      <c r="Z376" s="67">
        <f>$G376+$H376+$I376+$J376+IF(ISBLANK($E376),0,$F376*VLOOKUP($E376,'INFO_Matières recyclables'!$I$6:$M$14,5,0))</f>
        <v>0</v>
      </c>
      <c r="AA376" s="67">
        <f>$K376+$L376+$M376+$N376+$O376+$P376+$Q376+$R376+IF(ISBLANK($E376),0,$F376*(1-VLOOKUP($E376,'INFO_Matières recyclables'!$I$6:$M$14,5,0)))</f>
        <v>0</v>
      </c>
    </row>
    <row r="377" spans="2:27" x14ac:dyDescent="0.35">
      <c r="B377" s="5"/>
      <c r="C377" s="5"/>
      <c r="D377" s="26"/>
      <c r="E377" s="56"/>
      <c r="F377" s="58"/>
      <c r="G377" s="54"/>
      <c r="H377" s="54"/>
      <c r="I377" s="54"/>
      <c r="J377" s="54"/>
      <c r="K377" s="54"/>
      <c r="L377" s="54"/>
      <c r="M377" s="54"/>
      <c r="N377" s="54"/>
      <c r="O377" s="54"/>
      <c r="P377" s="61"/>
      <c r="Q377" s="75"/>
      <c r="R377" s="66"/>
      <c r="T377" s="67">
        <f>$G377+$H377+$L377+IF(ISBLANK($E377),0,$F377*VLOOKUP($E377,'INFO_Matières recyclables'!$I$6:$M$14,2,0))</f>
        <v>0</v>
      </c>
      <c r="U377" s="67">
        <f>$I377+$J377+$K377+$M377+$N377+$O377+$P377+$Q377+$R377+IF(ISBLANK($E377),0,$F377*(1-VLOOKUP($E377,'INFO_Matières recyclables'!$I$6:$M$14,2,0)))</f>
        <v>0</v>
      </c>
      <c r="V377" s="67">
        <f>$G377+$H377+$K377+IF(ISBLANK($E377),0,$F377*VLOOKUP($E377,'INFO_Matières recyclables'!$I$6:$M$14,3,0))</f>
        <v>0</v>
      </c>
      <c r="W377" s="67">
        <f>$I377+$J377+$L377+$M377+$N377+$O377+$P377+$Q377+$R377+IF(ISBLANK($E377),0,$F377*(1-VLOOKUP($E377,'INFO_Matières recyclables'!$I$6:$M$14,3,0)))</f>
        <v>0</v>
      </c>
      <c r="X377" s="67">
        <f>$G377+$H377+$I377+IF(ISBLANK($E377),0,$F377*VLOOKUP($E377,'INFO_Matières recyclables'!$I$6:$M$14,4,0))</f>
        <v>0</v>
      </c>
      <c r="Y377" s="67">
        <f>$J377+$K377+$L377+$M377+$N377+$O377+$P377+$Q377+$R377+IF(ISBLANK($E377),0,$F377*(1-VLOOKUP($E377,'INFO_Matières recyclables'!$I$6:$M$14,4,0)))</f>
        <v>0</v>
      </c>
      <c r="Z377" s="67">
        <f>$G377+$H377+$I377+$J377+IF(ISBLANK($E377),0,$F377*VLOOKUP($E377,'INFO_Matières recyclables'!$I$6:$M$14,5,0))</f>
        <v>0</v>
      </c>
      <c r="AA377" s="67">
        <f>$K377+$L377+$M377+$N377+$O377+$P377+$Q377+$R377+IF(ISBLANK($E377),0,$F377*(1-VLOOKUP($E377,'INFO_Matières recyclables'!$I$6:$M$14,5,0)))</f>
        <v>0</v>
      </c>
    </row>
    <row r="378" spans="2:27" x14ac:dyDescent="0.35">
      <c r="B378" s="5"/>
      <c r="C378" s="5"/>
      <c r="D378" s="26"/>
      <c r="E378" s="56"/>
      <c r="F378" s="58"/>
      <c r="G378" s="54"/>
      <c r="H378" s="54"/>
      <c r="I378" s="54"/>
      <c r="J378" s="54"/>
      <c r="K378" s="54"/>
      <c r="L378" s="54"/>
      <c r="M378" s="54"/>
      <c r="N378" s="54"/>
      <c r="O378" s="54"/>
      <c r="P378" s="61"/>
      <c r="Q378" s="75"/>
      <c r="R378" s="66"/>
      <c r="T378" s="67">
        <f>$G378+$H378+$L378+IF(ISBLANK($E378),0,$F378*VLOOKUP($E378,'INFO_Matières recyclables'!$I$6:$M$14,2,0))</f>
        <v>0</v>
      </c>
      <c r="U378" s="67">
        <f>$I378+$J378+$K378+$M378+$N378+$O378+$P378+$Q378+$R378+IF(ISBLANK($E378),0,$F378*(1-VLOOKUP($E378,'INFO_Matières recyclables'!$I$6:$M$14,2,0)))</f>
        <v>0</v>
      </c>
      <c r="V378" s="67">
        <f>$G378+$H378+$K378+IF(ISBLANK($E378),0,$F378*VLOOKUP($E378,'INFO_Matières recyclables'!$I$6:$M$14,3,0))</f>
        <v>0</v>
      </c>
      <c r="W378" s="67">
        <f>$I378+$J378+$L378+$M378+$N378+$O378+$P378+$Q378+$R378+IF(ISBLANK($E378),0,$F378*(1-VLOOKUP($E378,'INFO_Matières recyclables'!$I$6:$M$14,3,0)))</f>
        <v>0</v>
      </c>
      <c r="X378" s="67">
        <f>$G378+$H378+$I378+IF(ISBLANK($E378),0,$F378*VLOOKUP($E378,'INFO_Matières recyclables'!$I$6:$M$14,4,0))</f>
        <v>0</v>
      </c>
      <c r="Y378" s="67">
        <f>$J378+$K378+$L378+$M378+$N378+$O378+$P378+$Q378+$R378+IF(ISBLANK($E378),0,$F378*(1-VLOOKUP($E378,'INFO_Matières recyclables'!$I$6:$M$14,4,0)))</f>
        <v>0</v>
      </c>
      <c r="Z378" s="67">
        <f>$G378+$H378+$I378+$J378+IF(ISBLANK($E378),0,$F378*VLOOKUP($E378,'INFO_Matières recyclables'!$I$6:$M$14,5,0))</f>
        <v>0</v>
      </c>
      <c r="AA378" s="67">
        <f>$K378+$L378+$M378+$N378+$O378+$P378+$Q378+$R378+IF(ISBLANK($E378),0,$F378*(1-VLOOKUP($E378,'INFO_Matières recyclables'!$I$6:$M$14,5,0)))</f>
        <v>0</v>
      </c>
    </row>
    <row r="379" spans="2:27" x14ac:dyDescent="0.35">
      <c r="B379" s="5"/>
      <c r="C379" s="5"/>
      <c r="D379" s="26"/>
      <c r="E379" s="56"/>
      <c r="F379" s="58"/>
      <c r="G379" s="54"/>
      <c r="H379" s="54"/>
      <c r="I379" s="54"/>
      <c r="J379" s="54"/>
      <c r="K379" s="54"/>
      <c r="L379" s="54"/>
      <c r="M379" s="54"/>
      <c r="N379" s="54"/>
      <c r="O379" s="54"/>
      <c r="P379" s="61"/>
      <c r="Q379" s="75"/>
      <c r="R379" s="66"/>
      <c r="T379" s="67">
        <f>$G379+$H379+$L379+IF(ISBLANK($E379),0,$F379*VLOOKUP($E379,'INFO_Matières recyclables'!$I$6:$M$14,2,0))</f>
        <v>0</v>
      </c>
      <c r="U379" s="67">
        <f>$I379+$J379+$K379+$M379+$N379+$O379+$P379+$Q379+$R379+IF(ISBLANK($E379),0,$F379*(1-VLOOKUP($E379,'INFO_Matières recyclables'!$I$6:$M$14,2,0)))</f>
        <v>0</v>
      </c>
      <c r="V379" s="67">
        <f>$G379+$H379+$K379+IF(ISBLANK($E379),0,$F379*VLOOKUP($E379,'INFO_Matières recyclables'!$I$6:$M$14,3,0))</f>
        <v>0</v>
      </c>
      <c r="W379" s="67">
        <f>$I379+$J379+$L379+$M379+$N379+$O379+$P379+$Q379+$R379+IF(ISBLANK($E379),0,$F379*(1-VLOOKUP($E379,'INFO_Matières recyclables'!$I$6:$M$14,3,0)))</f>
        <v>0</v>
      </c>
      <c r="X379" s="67">
        <f>$G379+$H379+$I379+IF(ISBLANK($E379),0,$F379*VLOOKUP($E379,'INFO_Matières recyclables'!$I$6:$M$14,4,0))</f>
        <v>0</v>
      </c>
      <c r="Y379" s="67">
        <f>$J379+$K379+$L379+$M379+$N379+$O379+$P379+$Q379+$R379+IF(ISBLANK($E379),0,$F379*(1-VLOOKUP($E379,'INFO_Matières recyclables'!$I$6:$M$14,4,0)))</f>
        <v>0</v>
      </c>
      <c r="Z379" s="67">
        <f>$G379+$H379+$I379+$J379+IF(ISBLANK($E379),0,$F379*VLOOKUP($E379,'INFO_Matières recyclables'!$I$6:$M$14,5,0))</f>
        <v>0</v>
      </c>
      <c r="AA379" s="67">
        <f>$K379+$L379+$M379+$N379+$O379+$P379+$Q379+$R379+IF(ISBLANK($E379),0,$F379*(1-VLOOKUP($E379,'INFO_Matières recyclables'!$I$6:$M$14,5,0)))</f>
        <v>0</v>
      </c>
    </row>
    <row r="380" spans="2:27" x14ac:dyDescent="0.35">
      <c r="B380" s="5"/>
      <c r="C380" s="5"/>
      <c r="D380" s="26"/>
      <c r="E380" s="56"/>
      <c r="F380" s="58"/>
      <c r="G380" s="54"/>
      <c r="H380" s="54"/>
      <c r="I380" s="54"/>
      <c r="J380" s="54"/>
      <c r="K380" s="54"/>
      <c r="L380" s="54"/>
      <c r="M380" s="54"/>
      <c r="N380" s="54"/>
      <c r="O380" s="54"/>
      <c r="P380" s="61"/>
      <c r="Q380" s="75"/>
      <c r="R380" s="66"/>
      <c r="T380" s="67">
        <f>$G380+$H380+$L380+IF(ISBLANK($E380),0,$F380*VLOOKUP($E380,'INFO_Matières recyclables'!$I$6:$M$14,2,0))</f>
        <v>0</v>
      </c>
      <c r="U380" s="67">
        <f>$I380+$J380+$K380+$M380+$N380+$O380+$P380+$Q380+$R380+IF(ISBLANK($E380),0,$F380*(1-VLOOKUP($E380,'INFO_Matières recyclables'!$I$6:$M$14,2,0)))</f>
        <v>0</v>
      </c>
      <c r="V380" s="67">
        <f>$G380+$H380+$K380+IF(ISBLANK($E380),0,$F380*VLOOKUP($E380,'INFO_Matières recyclables'!$I$6:$M$14,3,0))</f>
        <v>0</v>
      </c>
      <c r="W380" s="67">
        <f>$I380+$J380+$L380+$M380+$N380+$O380+$P380+$Q380+$R380+IF(ISBLANK($E380),0,$F380*(1-VLOOKUP($E380,'INFO_Matières recyclables'!$I$6:$M$14,3,0)))</f>
        <v>0</v>
      </c>
      <c r="X380" s="67">
        <f>$G380+$H380+$I380+IF(ISBLANK($E380),0,$F380*VLOOKUP($E380,'INFO_Matières recyclables'!$I$6:$M$14,4,0))</f>
        <v>0</v>
      </c>
      <c r="Y380" s="67">
        <f>$J380+$K380+$L380+$M380+$N380+$O380+$P380+$Q380+$R380+IF(ISBLANK($E380),0,$F380*(1-VLOOKUP($E380,'INFO_Matières recyclables'!$I$6:$M$14,4,0)))</f>
        <v>0</v>
      </c>
      <c r="Z380" s="67">
        <f>$G380+$H380+$I380+$J380+IF(ISBLANK($E380),0,$F380*VLOOKUP($E380,'INFO_Matières recyclables'!$I$6:$M$14,5,0))</f>
        <v>0</v>
      </c>
      <c r="AA380" s="67">
        <f>$K380+$L380+$M380+$N380+$O380+$P380+$Q380+$R380+IF(ISBLANK($E380),0,$F380*(1-VLOOKUP($E380,'INFO_Matières recyclables'!$I$6:$M$14,5,0)))</f>
        <v>0</v>
      </c>
    </row>
    <row r="381" spans="2:27" x14ac:dyDescent="0.35">
      <c r="B381" s="5"/>
      <c r="C381" s="5"/>
      <c r="D381" s="26"/>
      <c r="E381" s="56"/>
      <c r="F381" s="58"/>
      <c r="G381" s="54"/>
      <c r="H381" s="54"/>
      <c r="I381" s="54"/>
      <c r="J381" s="54"/>
      <c r="K381" s="54"/>
      <c r="L381" s="54"/>
      <c r="M381" s="54"/>
      <c r="N381" s="54"/>
      <c r="O381" s="54"/>
      <c r="P381" s="61"/>
      <c r="Q381" s="75"/>
      <c r="R381" s="66"/>
      <c r="T381" s="67">
        <f>$G381+$H381+$L381+IF(ISBLANK($E381),0,$F381*VLOOKUP($E381,'INFO_Matières recyclables'!$I$6:$M$14,2,0))</f>
        <v>0</v>
      </c>
      <c r="U381" s="67">
        <f>$I381+$J381+$K381+$M381+$N381+$O381+$P381+$Q381+$R381+IF(ISBLANK($E381),0,$F381*(1-VLOOKUP($E381,'INFO_Matières recyclables'!$I$6:$M$14,2,0)))</f>
        <v>0</v>
      </c>
      <c r="V381" s="67">
        <f>$G381+$H381+$K381+IF(ISBLANK($E381),0,$F381*VLOOKUP($E381,'INFO_Matières recyclables'!$I$6:$M$14,3,0))</f>
        <v>0</v>
      </c>
      <c r="W381" s="67">
        <f>$I381+$J381+$L381+$M381+$N381+$O381+$P381+$Q381+$R381+IF(ISBLANK($E381),0,$F381*(1-VLOOKUP($E381,'INFO_Matières recyclables'!$I$6:$M$14,3,0)))</f>
        <v>0</v>
      </c>
      <c r="X381" s="67">
        <f>$G381+$H381+$I381+IF(ISBLANK($E381),0,$F381*VLOOKUP($E381,'INFO_Matières recyclables'!$I$6:$M$14,4,0))</f>
        <v>0</v>
      </c>
      <c r="Y381" s="67">
        <f>$J381+$K381+$L381+$M381+$N381+$O381+$P381+$Q381+$R381+IF(ISBLANK($E381),0,$F381*(1-VLOOKUP($E381,'INFO_Matières recyclables'!$I$6:$M$14,4,0)))</f>
        <v>0</v>
      </c>
      <c r="Z381" s="67">
        <f>$G381+$H381+$I381+$J381+IF(ISBLANK($E381),0,$F381*VLOOKUP($E381,'INFO_Matières recyclables'!$I$6:$M$14,5,0))</f>
        <v>0</v>
      </c>
      <c r="AA381" s="67">
        <f>$K381+$L381+$M381+$N381+$O381+$P381+$Q381+$R381+IF(ISBLANK($E381),0,$F381*(1-VLOOKUP($E381,'INFO_Matières recyclables'!$I$6:$M$14,5,0)))</f>
        <v>0</v>
      </c>
    </row>
    <row r="382" spans="2:27" x14ac:dyDescent="0.35">
      <c r="B382" s="5"/>
      <c r="C382" s="5"/>
      <c r="D382" s="26"/>
      <c r="E382" s="56"/>
      <c r="F382" s="58"/>
      <c r="G382" s="54"/>
      <c r="H382" s="54"/>
      <c r="I382" s="54"/>
      <c r="J382" s="54"/>
      <c r="K382" s="54"/>
      <c r="L382" s="54"/>
      <c r="M382" s="54"/>
      <c r="N382" s="54"/>
      <c r="O382" s="54"/>
      <c r="P382" s="61"/>
      <c r="Q382" s="75"/>
      <c r="R382" s="66"/>
      <c r="T382" s="67">
        <f>$G382+$H382+$L382+IF(ISBLANK($E382),0,$F382*VLOOKUP($E382,'INFO_Matières recyclables'!$I$6:$M$14,2,0))</f>
        <v>0</v>
      </c>
      <c r="U382" s="67">
        <f>$I382+$J382+$K382+$M382+$N382+$O382+$P382+$Q382+$R382+IF(ISBLANK($E382),0,$F382*(1-VLOOKUP($E382,'INFO_Matières recyclables'!$I$6:$M$14,2,0)))</f>
        <v>0</v>
      </c>
      <c r="V382" s="67">
        <f>$G382+$H382+$K382+IF(ISBLANK($E382),0,$F382*VLOOKUP($E382,'INFO_Matières recyclables'!$I$6:$M$14,3,0))</f>
        <v>0</v>
      </c>
      <c r="W382" s="67">
        <f>$I382+$J382+$L382+$M382+$N382+$O382+$P382+$Q382+$R382+IF(ISBLANK($E382),0,$F382*(1-VLOOKUP($E382,'INFO_Matières recyclables'!$I$6:$M$14,3,0)))</f>
        <v>0</v>
      </c>
      <c r="X382" s="67">
        <f>$G382+$H382+$I382+IF(ISBLANK($E382),0,$F382*VLOOKUP($E382,'INFO_Matières recyclables'!$I$6:$M$14,4,0))</f>
        <v>0</v>
      </c>
      <c r="Y382" s="67">
        <f>$J382+$K382+$L382+$M382+$N382+$O382+$P382+$Q382+$R382+IF(ISBLANK($E382),0,$F382*(1-VLOOKUP($E382,'INFO_Matières recyclables'!$I$6:$M$14,4,0)))</f>
        <v>0</v>
      </c>
      <c r="Z382" s="67">
        <f>$G382+$H382+$I382+$J382+IF(ISBLANK($E382),0,$F382*VLOOKUP($E382,'INFO_Matières recyclables'!$I$6:$M$14,5,0))</f>
        <v>0</v>
      </c>
      <c r="AA382" s="67">
        <f>$K382+$L382+$M382+$N382+$O382+$P382+$Q382+$R382+IF(ISBLANK($E382),0,$F382*(1-VLOOKUP($E382,'INFO_Matières recyclables'!$I$6:$M$14,5,0)))</f>
        <v>0</v>
      </c>
    </row>
    <row r="383" spans="2:27" x14ac:dyDescent="0.35">
      <c r="B383" s="5"/>
      <c r="C383" s="5"/>
      <c r="D383" s="26"/>
      <c r="E383" s="56"/>
      <c r="F383" s="58"/>
      <c r="G383" s="54"/>
      <c r="H383" s="54"/>
      <c r="I383" s="54"/>
      <c r="J383" s="54"/>
      <c r="K383" s="54"/>
      <c r="L383" s="54"/>
      <c r="M383" s="54"/>
      <c r="N383" s="54"/>
      <c r="O383" s="54"/>
      <c r="P383" s="61"/>
      <c r="Q383" s="75"/>
      <c r="R383" s="66"/>
      <c r="T383" s="67">
        <f>$G383+$H383+$L383+IF(ISBLANK($E383),0,$F383*VLOOKUP($E383,'INFO_Matières recyclables'!$I$6:$M$14,2,0))</f>
        <v>0</v>
      </c>
      <c r="U383" s="67">
        <f>$I383+$J383+$K383+$M383+$N383+$O383+$P383+$Q383+$R383+IF(ISBLANK($E383),0,$F383*(1-VLOOKUP($E383,'INFO_Matières recyclables'!$I$6:$M$14,2,0)))</f>
        <v>0</v>
      </c>
      <c r="V383" s="67">
        <f>$G383+$H383+$K383+IF(ISBLANK($E383),0,$F383*VLOOKUP($E383,'INFO_Matières recyclables'!$I$6:$M$14,3,0))</f>
        <v>0</v>
      </c>
      <c r="W383" s="67">
        <f>$I383+$J383+$L383+$M383+$N383+$O383+$P383+$Q383+$R383+IF(ISBLANK($E383),0,$F383*(1-VLOOKUP($E383,'INFO_Matières recyclables'!$I$6:$M$14,3,0)))</f>
        <v>0</v>
      </c>
      <c r="X383" s="67">
        <f>$G383+$H383+$I383+IF(ISBLANK($E383),0,$F383*VLOOKUP($E383,'INFO_Matières recyclables'!$I$6:$M$14,4,0))</f>
        <v>0</v>
      </c>
      <c r="Y383" s="67">
        <f>$J383+$K383+$L383+$M383+$N383+$O383+$P383+$Q383+$R383+IF(ISBLANK($E383),0,$F383*(1-VLOOKUP($E383,'INFO_Matières recyclables'!$I$6:$M$14,4,0)))</f>
        <v>0</v>
      </c>
      <c r="Z383" s="67">
        <f>$G383+$H383+$I383+$J383+IF(ISBLANK($E383),0,$F383*VLOOKUP($E383,'INFO_Matières recyclables'!$I$6:$M$14,5,0))</f>
        <v>0</v>
      </c>
      <c r="AA383" s="67">
        <f>$K383+$L383+$M383+$N383+$O383+$P383+$Q383+$R383+IF(ISBLANK($E383),0,$F383*(1-VLOOKUP($E383,'INFO_Matières recyclables'!$I$6:$M$14,5,0)))</f>
        <v>0</v>
      </c>
    </row>
    <row r="384" spans="2:27" x14ac:dyDescent="0.35">
      <c r="B384" s="5"/>
      <c r="C384" s="5"/>
      <c r="D384" s="26"/>
      <c r="E384" s="56"/>
      <c r="F384" s="58"/>
      <c r="G384" s="54"/>
      <c r="H384" s="54"/>
      <c r="I384" s="54"/>
      <c r="J384" s="54"/>
      <c r="K384" s="54"/>
      <c r="L384" s="54"/>
      <c r="M384" s="54"/>
      <c r="N384" s="54"/>
      <c r="O384" s="54"/>
      <c r="P384" s="61"/>
      <c r="Q384" s="75"/>
      <c r="R384" s="66"/>
      <c r="T384" s="67">
        <f>$G384+$H384+$L384+IF(ISBLANK($E384),0,$F384*VLOOKUP($E384,'INFO_Matières recyclables'!$I$6:$M$14,2,0))</f>
        <v>0</v>
      </c>
      <c r="U384" s="67">
        <f>$I384+$J384+$K384+$M384+$N384+$O384+$P384+$Q384+$R384+IF(ISBLANK($E384),0,$F384*(1-VLOOKUP($E384,'INFO_Matières recyclables'!$I$6:$M$14,2,0)))</f>
        <v>0</v>
      </c>
      <c r="V384" s="67">
        <f>$G384+$H384+$K384+IF(ISBLANK($E384),0,$F384*VLOOKUP($E384,'INFO_Matières recyclables'!$I$6:$M$14,3,0))</f>
        <v>0</v>
      </c>
      <c r="W384" s="67">
        <f>$I384+$J384+$L384+$M384+$N384+$O384+$P384+$Q384+$R384+IF(ISBLANK($E384),0,$F384*(1-VLOOKUP($E384,'INFO_Matières recyclables'!$I$6:$M$14,3,0)))</f>
        <v>0</v>
      </c>
      <c r="X384" s="67">
        <f>$G384+$H384+$I384+IF(ISBLANK($E384),0,$F384*VLOOKUP($E384,'INFO_Matières recyclables'!$I$6:$M$14,4,0))</f>
        <v>0</v>
      </c>
      <c r="Y384" s="67">
        <f>$J384+$K384+$L384+$M384+$N384+$O384+$P384+$Q384+$R384+IF(ISBLANK($E384),0,$F384*(1-VLOOKUP($E384,'INFO_Matières recyclables'!$I$6:$M$14,4,0)))</f>
        <v>0</v>
      </c>
      <c r="Z384" s="67">
        <f>$G384+$H384+$I384+$J384+IF(ISBLANK($E384),0,$F384*VLOOKUP($E384,'INFO_Matières recyclables'!$I$6:$M$14,5,0))</f>
        <v>0</v>
      </c>
      <c r="AA384" s="67">
        <f>$K384+$L384+$M384+$N384+$O384+$P384+$Q384+$R384+IF(ISBLANK($E384),0,$F384*(1-VLOOKUP($E384,'INFO_Matières recyclables'!$I$6:$M$14,5,0)))</f>
        <v>0</v>
      </c>
    </row>
    <row r="385" spans="2:27" x14ac:dyDescent="0.35">
      <c r="B385" s="5"/>
      <c r="C385" s="5"/>
      <c r="D385" s="26"/>
      <c r="E385" s="56"/>
      <c r="F385" s="58"/>
      <c r="G385" s="54"/>
      <c r="H385" s="54"/>
      <c r="I385" s="54"/>
      <c r="J385" s="54"/>
      <c r="K385" s="54"/>
      <c r="L385" s="54"/>
      <c r="M385" s="54"/>
      <c r="N385" s="54"/>
      <c r="O385" s="54"/>
      <c r="P385" s="61"/>
      <c r="Q385" s="75"/>
      <c r="R385" s="66"/>
      <c r="T385" s="67">
        <f>$G385+$H385+$L385+IF(ISBLANK($E385),0,$F385*VLOOKUP($E385,'INFO_Matières recyclables'!$I$6:$M$14,2,0))</f>
        <v>0</v>
      </c>
      <c r="U385" s="67">
        <f>$I385+$J385+$K385+$M385+$N385+$O385+$P385+$Q385+$R385+IF(ISBLANK($E385),0,$F385*(1-VLOOKUP($E385,'INFO_Matières recyclables'!$I$6:$M$14,2,0)))</f>
        <v>0</v>
      </c>
      <c r="V385" s="67">
        <f>$G385+$H385+$K385+IF(ISBLANK($E385),0,$F385*VLOOKUP($E385,'INFO_Matières recyclables'!$I$6:$M$14,3,0))</f>
        <v>0</v>
      </c>
      <c r="W385" s="67">
        <f>$I385+$J385+$L385+$M385+$N385+$O385+$P385+$Q385+$R385+IF(ISBLANK($E385),0,$F385*(1-VLOOKUP($E385,'INFO_Matières recyclables'!$I$6:$M$14,3,0)))</f>
        <v>0</v>
      </c>
      <c r="X385" s="67">
        <f>$G385+$H385+$I385+IF(ISBLANK($E385),0,$F385*VLOOKUP($E385,'INFO_Matières recyclables'!$I$6:$M$14,4,0))</f>
        <v>0</v>
      </c>
      <c r="Y385" s="67">
        <f>$J385+$K385+$L385+$M385+$N385+$O385+$P385+$Q385+$R385+IF(ISBLANK($E385),0,$F385*(1-VLOOKUP($E385,'INFO_Matières recyclables'!$I$6:$M$14,4,0)))</f>
        <v>0</v>
      </c>
      <c r="Z385" s="67">
        <f>$G385+$H385+$I385+$J385+IF(ISBLANK($E385),0,$F385*VLOOKUP($E385,'INFO_Matières recyclables'!$I$6:$M$14,5,0))</f>
        <v>0</v>
      </c>
      <c r="AA385" s="67">
        <f>$K385+$L385+$M385+$N385+$O385+$P385+$Q385+$R385+IF(ISBLANK($E385),0,$F385*(1-VLOOKUP($E385,'INFO_Matières recyclables'!$I$6:$M$14,5,0)))</f>
        <v>0</v>
      </c>
    </row>
    <row r="386" spans="2:27" x14ac:dyDescent="0.35">
      <c r="B386" s="5"/>
      <c r="C386" s="5"/>
      <c r="D386" s="26"/>
      <c r="E386" s="56"/>
      <c r="F386" s="58"/>
      <c r="G386" s="54"/>
      <c r="H386" s="54"/>
      <c r="I386" s="54"/>
      <c r="J386" s="54"/>
      <c r="K386" s="54"/>
      <c r="L386" s="54"/>
      <c r="M386" s="54"/>
      <c r="N386" s="54"/>
      <c r="O386" s="54"/>
      <c r="P386" s="61"/>
      <c r="Q386" s="75"/>
      <c r="R386" s="66"/>
      <c r="T386" s="67">
        <f>$G386+$H386+$L386+IF(ISBLANK($E386),0,$F386*VLOOKUP($E386,'INFO_Matières recyclables'!$I$6:$M$14,2,0))</f>
        <v>0</v>
      </c>
      <c r="U386" s="67">
        <f>$I386+$J386+$K386+$M386+$N386+$O386+$P386+$Q386+$R386+IF(ISBLANK($E386),0,$F386*(1-VLOOKUP($E386,'INFO_Matières recyclables'!$I$6:$M$14,2,0)))</f>
        <v>0</v>
      </c>
      <c r="V386" s="67">
        <f>$G386+$H386+$K386+IF(ISBLANK($E386),0,$F386*VLOOKUP($E386,'INFO_Matières recyclables'!$I$6:$M$14,3,0))</f>
        <v>0</v>
      </c>
      <c r="W386" s="67">
        <f>$I386+$J386+$L386+$M386+$N386+$O386+$P386+$Q386+$R386+IF(ISBLANK($E386),0,$F386*(1-VLOOKUP($E386,'INFO_Matières recyclables'!$I$6:$M$14,3,0)))</f>
        <v>0</v>
      </c>
      <c r="X386" s="67">
        <f>$G386+$H386+$I386+IF(ISBLANK($E386),0,$F386*VLOOKUP($E386,'INFO_Matières recyclables'!$I$6:$M$14,4,0))</f>
        <v>0</v>
      </c>
      <c r="Y386" s="67">
        <f>$J386+$K386+$L386+$M386+$N386+$O386+$P386+$Q386+$R386+IF(ISBLANK($E386),0,$F386*(1-VLOOKUP($E386,'INFO_Matières recyclables'!$I$6:$M$14,4,0)))</f>
        <v>0</v>
      </c>
      <c r="Z386" s="67">
        <f>$G386+$H386+$I386+$J386+IF(ISBLANK($E386),0,$F386*VLOOKUP($E386,'INFO_Matières recyclables'!$I$6:$M$14,5,0))</f>
        <v>0</v>
      </c>
      <c r="AA386" s="67">
        <f>$K386+$L386+$M386+$N386+$O386+$P386+$Q386+$R386+IF(ISBLANK($E386),0,$F386*(1-VLOOKUP($E386,'INFO_Matières recyclables'!$I$6:$M$14,5,0)))</f>
        <v>0</v>
      </c>
    </row>
    <row r="387" spans="2:27" x14ac:dyDescent="0.35">
      <c r="B387" s="5"/>
      <c r="C387" s="5"/>
      <c r="D387" s="26"/>
      <c r="E387" s="56"/>
      <c r="F387" s="58"/>
      <c r="G387" s="54"/>
      <c r="H387" s="54"/>
      <c r="I387" s="54"/>
      <c r="J387" s="54"/>
      <c r="K387" s="54"/>
      <c r="L387" s="54"/>
      <c r="M387" s="54"/>
      <c r="N387" s="54"/>
      <c r="O387" s="54"/>
      <c r="P387" s="61"/>
      <c r="Q387" s="75"/>
      <c r="R387" s="66"/>
      <c r="T387" s="67">
        <f>$G387+$H387+$L387+IF(ISBLANK($E387),0,$F387*VLOOKUP($E387,'INFO_Matières recyclables'!$I$6:$M$14,2,0))</f>
        <v>0</v>
      </c>
      <c r="U387" s="67">
        <f>$I387+$J387+$K387+$M387+$N387+$O387+$P387+$Q387+$R387+IF(ISBLANK($E387),0,$F387*(1-VLOOKUP($E387,'INFO_Matières recyclables'!$I$6:$M$14,2,0)))</f>
        <v>0</v>
      </c>
      <c r="V387" s="67">
        <f>$G387+$H387+$K387+IF(ISBLANK($E387),0,$F387*VLOOKUP($E387,'INFO_Matières recyclables'!$I$6:$M$14,3,0))</f>
        <v>0</v>
      </c>
      <c r="W387" s="67">
        <f>$I387+$J387+$L387+$M387+$N387+$O387+$P387+$Q387+$R387+IF(ISBLANK($E387),0,$F387*(1-VLOOKUP($E387,'INFO_Matières recyclables'!$I$6:$M$14,3,0)))</f>
        <v>0</v>
      </c>
      <c r="X387" s="67">
        <f>$G387+$H387+$I387+IF(ISBLANK($E387),0,$F387*VLOOKUP($E387,'INFO_Matières recyclables'!$I$6:$M$14,4,0))</f>
        <v>0</v>
      </c>
      <c r="Y387" s="67">
        <f>$J387+$K387+$L387+$M387+$N387+$O387+$P387+$Q387+$R387+IF(ISBLANK($E387),0,$F387*(1-VLOOKUP($E387,'INFO_Matières recyclables'!$I$6:$M$14,4,0)))</f>
        <v>0</v>
      </c>
      <c r="Z387" s="67">
        <f>$G387+$H387+$I387+$J387+IF(ISBLANK($E387),0,$F387*VLOOKUP($E387,'INFO_Matières recyclables'!$I$6:$M$14,5,0))</f>
        <v>0</v>
      </c>
      <c r="AA387" s="67">
        <f>$K387+$L387+$M387+$N387+$O387+$P387+$Q387+$R387+IF(ISBLANK($E387),0,$F387*(1-VLOOKUP($E387,'INFO_Matières recyclables'!$I$6:$M$14,5,0)))</f>
        <v>0</v>
      </c>
    </row>
    <row r="388" spans="2:27" x14ac:dyDescent="0.35">
      <c r="B388" s="5"/>
      <c r="C388" s="5"/>
      <c r="D388" s="26"/>
      <c r="E388" s="56"/>
      <c r="F388" s="58"/>
      <c r="G388" s="54"/>
      <c r="H388" s="54"/>
      <c r="I388" s="54"/>
      <c r="J388" s="54"/>
      <c r="K388" s="54"/>
      <c r="L388" s="54"/>
      <c r="M388" s="54"/>
      <c r="N388" s="54"/>
      <c r="O388" s="54"/>
      <c r="P388" s="61"/>
      <c r="Q388" s="75"/>
      <c r="R388" s="66"/>
      <c r="T388" s="67">
        <f>$G388+$H388+$L388+IF(ISBLANK($E388),0,$F388*VLOOKUP($E388,'INFO_Matières recyclables'!$I$6:$M$14,2,0))</f>
        <v>0</v>
      </c>
      <c r="U388" s="67">
        <f>$I388+$J388+$K388+$M388+$N388+$O388+$P388+$Q388+$R388+IF(ISBLANK($E388),0,$F388*(1-VLOOKUP($E388,'INFO_Matières recyclables'!$I$6:$M$14,2,0)))</f>
        <v>0</v>
      </c>
      <c r="V388" s="67">
        <f>$G388+$H388+$K388+IF(ISBLANK($E388),0,$F388*VLOOKUP($E388,'INFO_Matières recyclables'!$I$6:$M$14,3,0))</f>
        <v>0</v>
      </c>
      <c r="W388" s="67">
        <f>$I388+$J388+$L388+$M388+$N388+$O388+$P388+$Q388+$R388+IF(ISBLANK($E388),0,$F388*(1-VLOOKUP($E388,'INFO_Matières recyclables'!$I$6:$M$14,3,0)))</f>
        <v>0</v>
      </c>
      <c r="X388" s="67">
        <f>$G388+$H388+$I388+IF(ISBLANK($E388),0,$F388*VLOOKUP($E388,'INFO_Matières recyclables'!$I$6:$M$14,4,0))</f>
        <v>0</v>
      </c>
      <c r="Y388" s="67">
        <f>$J388+$K388+$L388+$M388+$N388+$O388+$P388+$Q388+$R388+IF(ISBLANK($E388),0,$F388*(1-VLOOKUP($E388,'INFO_Matières recyclables'!$I$6:$M$14,4,0)))</f>
        <v>0</v>
      </c>
      <c r="Z388" s="67">
        <f>$G388+$H388+$I388+$J388+IF(ISBLANK($E388),0,$F388*VLOOKUP($E388,'INFO_Matières recyclables'!$I$6:$M$14,5,0))</f>
        <v>0</v>
      </c>
      <c r="AA388" s="67">
        <f>$K388+$L388+$M388+$N388+$O388+$P388+$Q388+$R388+IF(ISBLANK($E388),0,$F388*(1-VLOOKUP($E388,'INFO_Matières recyclables'!$I$6:$M$14,5,0)))</f>
        <v>0</v>
      </c>
    </row>
    <row r="389" spans="2:27" x14ac:dyDescent="0.35">
      <c r="B389" s="5"/>
      <c r="C389" s="5"/>
      <c r="D389" s="26"/>
      <c r="E389" s="56"/>
      <c r="F389" s="58"/>
      <c r="G389" s="54"/>
      <c r="H389" s="54"/>
      <c r="I389" s="54"/>
      <c r="J389" s="54"/>
      <c r="K389" s="54"/>
      <c r="L389" s="54"/>
      <c r="M389" s="54"/>
      <c r="N389" s="54"/>
      <c r="O389" s="54"/>
      <c r="P389" s="61"/>
      <c r="Q389" s="75"/>
      <c r="R389" s="66"/>
      <c r="T389" s="67">
        <f>$G389+$H389+$L389+IF(ISBLANK($E389),0,$F389*VLOOKUP($E389,'INFO_Matières recyclables'!$I$6:$M$14,2,0))</f>
        <v>0</v>
      </c>
      <c r="U389" s="67">
        <f>$I389+$J389+$K389+$M389+$N389+$O389+$P389+$Q389+$R389+IF(ISBLANK($E389),0,$F389*(1-VLOOKUP($E389,'INFO_Matières recyclables'!$I$6:$M$14,2,0)))</f>
        <v>0</v>
      </c>
      <c r="V389" s="67">
        <f>$G389+$H389+$K389+IF(ISBLANK($E389),0,$F389*VLOOKUP($E389,'INFO_Matières recyclables'!$I$6:$M$14,3,0))</f>
        <v>0</v>
      </c>
      <c r="W389" s="67">
        <f>$I389+$J389+$L389+$M389+$N389+$O389+$P389+$Q389+$R389+IF(ISBLANK($E389),0,$F389*(1-VLOOKUP($E389,'INFO_Matières recyclables'!$I$6:$M$14,3,0)))</f>
        <v>0</v>
      </c>
      <c r="X389" s="67">
        <f>$G389+$H389+$I389+IF(ISBLANK($E389),0,$F389*VLOOKUP($E389,'INFO_Matières recyclables'!$I$6:$M$14,4,0))</f>
        <v>0</v>
      </c>
      <c r="Y389" s="67">
        <f>$J389+$K389+$L389+$M389+$N389+$O389+$P389+$Q389+$R389+IF(ISBLANK($E389),0,$F389*(1-VLOOKUP($E389,'INFO_Matières recyclables'!$I$6:$M$14,4,0)))</f>
        <v>0</v>
      </c>
      <c r="Z389" s="67">
        <f>$G389+$H389+$I389+$J389+IF(ISBLANK($E389),0,$F389*VLOOKUP($E389,'INFO_Matières recyclables'!$I$6:$M$14,5,0))</f>
        <v>0</v>
      </c>
      <c r="AA389" s="67">
        <f>$K389+$L389+$M389+$N389+$O389+$P389+$Q389+$R389+IF(ISBLANK($E389),0,$F389*(1-VLOOKUP($E389,'INFO_Matières recyclables'!$I$6:$M$14,5,0)))</f>
        <v>0</v>
      </c>
    </row>
    <row r="390" spans="2:27" x14ac:dyDescent="0.35">
      <c r="B390" s="5"/>
      <c r="C390" s="5"/>
      <c r="D390" s="26"/>
      <c r="E390" s="56"/>
      <c r="F390" s="58"/>
      <c r="G390" s="54"/>
      <c r="H390" s="54"/>
      <c r="I390" s="54"/>
      <c r="J390" s="54"/>
      <c r="K390" s="54"/>
      <c r="L390" s="54"/>
      <c r="M390" s="54"/>
      <c r="N390" s="54"/>
      <c r="O390" s="54"/>
      <c r="P390" s="61"/>
      <c r="Q390" s="75"/>
      <c r="R390" s="66"/>
      <c r="T390" s="67">
        <f>$G390+$H390+$L390+IF(ISBLANK($E390),0,$F390*VLOOKUP($E390,'INFO_Matières recyclables'!$I$6:$M$14,2,0))</f>
        <v>0</v>
      </c>
      <c r="U390" s="67">
        <f>$I390+$J390+$K390+$M390+$N390+$O390+$P390+$Q390+$R390+IF(ISBLANK($E390),0,$F390*(1-VLOOKUP($E390,'INFO_Matières recyclables'!$I$6:$M$14,2,0)))</f>
        <v>0</v>
      </c>
      <c r="V390" s="67">
        <f>$G390+$H390+$K390+IF(ISBLANK($E390),0,$F390*VLOOKUP($E390,'INFO_Matières recyclables'!$I$6:$M$14,3,0))</f>
        <v>0</v>
      </c>
      <c r="W390" s="67">
        <f>$I390+$J390+$L390+$M390+$N390+$O390+$P390+$Q390+$R390+IF(ISBLANK($E390),0,$F390*(1-VLOOKUP($E390,'INFO_Matières recyclables'!$I$6:$M$14,3,0)))</f>
        <v>0</v>
      </c>
      <c r="X390" s="67">
        <f>$G390+$H390+$I390+IF(ISBLANK($E390),0,$F390*VLOOKUP($E390,'INFO_Matières recyclables'!$I$6:$M$14,4,0))</f>
        <v>0</v>
      </c>
      <c r="Y390" s="67">
        <f>$J390+$K390+$L390+$M390+$N390+$O390+$P390+$Q390+$R390+IF(ISBLANK($E390),0,$F390*(1-VLOOKUP($E390,'INFO_Matières recyclables'!$I$6:$M$14,4,0)))</f>
        <v>0</v>
      </c>
      <c r="Z390" s="67">
        <f>$G390+$H390+$I390+$J390+IF(ISBLANK($E390),0,$F390*VLOOKUP($E390,'INFO_Matières recyclables'!$I$6:$M$14,5,0))</f>
        <v>0</v>
      </c>
      <c r="AA390" s="67">
        <f>$K390+$L390+$M390+$N390+$O390+$P390+$Q390+$R390+IF(ISBLANK($E390),0,$F390*(1-VLOOKUP($E390,'INFO_Matières recyclables'!$I$6:$M$14,5,0)))</f>
        <v>0</v>
      </c>
    </row>
    <row r="391" spans="2:27" x14ac:dyDescent="0.35">
      <c r="B391" s="5"/>
      <c r="C391" s="5"/>
      <c r="D391" s="26"/>
      <c r="E391" s="56"/>
      <c r="F391" s="58"/>
      <c r="G391" s="54"/>
      <c r="H391" s="54"/>
      <c r="I391" s="54"/>
      <c r="J391" s="54"/>
      <c r="K391" s="54"/>
      <c r="L391" s="54"/>
      <c r="M391" s="54"/>
      <c r="N391" s="54"/>
      <c r="O391" s="54"/>
      <c r="P391" s="61"/>
      <c r="Q391" s="75"/>
      <c r="R391" s="66"/>
      <c r="T391" s="67">
        <f>$G391+$H391+$L391+IF(ISBLANK($E391),0,$F391*VLOOKUP($E391,'INFO_Matières recyclables'!$I$6:$M$14,2,0))</f>
        <v>0</v>
      </c>
      <c r="U391" s="67">
        <f>$I391+$J391+$K391+$M391+$N391+$O391+$P391+$Q391+$R391+IF(ISBLANK($E391),0,$F391*(1-VLOOKUP($E391,'INFO_Matières recyclables'!$I$6:$M$14,2,0)))</f>
        <v>0</v>
      </c>
      <c r="V391" s="67">
        <f>$G391+$H391+$K391+IF(ISBLANK($E391),0,$F391*VLOOKUP($E391,'INFO_Matières recyclables'!$I$6:$M$14,3,0))</f>
        <v>0</v>
      </c>
      <c r="W391" s="67">
        <f>$I391+$J391+$L391+$M391+$N391+$O391+$P391+$Q391+$R391+IF(ISBLANK($E391),0,$F391*(1-VLOOKUP($E391,'INFO_Matières recyclables'!$I$6:$M$14,3,0)))</f>
        <v>0</v>
      </c>
      <c r="X391" s="67">
        <f>$G391+$H391+$I391+IF(ISBLANK($E391),0,$F391*VLOOKUP($E391,'INFO_Matières recyclables'!$I$6:$M$14,4,0))</f>
        <v>0</v>
      </c>
      <c r="Y391" s="67">
        <f>$J391+$K391+$L391+$M391+$N391+$O391+$P391+$Q391+$R391+IF(ISBLANK($E391),0,$F391*(1-VLOOKUP($E391,'INFO_Matières recyclables'!$I$6:$M$14,4,0)))</f>
        <v>0</v>
      </c>
      <c r="Z391" s="67">
        <f>$G391+$H391+$I391+$J391+IF(ISBLANK($E391),0,$F391*VLOOKUP($E391,'INFO_Matières recyclables'!$I$6:$M$14,5,0))</f>
        <v>0</v>
      </c>
      <c r="AA391" s="67">
        <f>$K391+$L391+$M391+$N391+$O391+$P391+$Q391+$R391+IF(ISBLANK($E391),0,$F391*(1-VLOOKUP($E391,'INFO_Matières recyclables'!$I$6:$M$14,5,0)))</f>
        <v>0</v>
      </c>
    </row>
    <row r="392" spans="2:27" x14ac:dyDescent="0.35">
      <c r="B392" s="5"/>
      <c r="C392" s="5"/>
      <c r="D392" s="26"/>
      <c r="E392" s="56"/>
      <c r="F392" s="58"/>
      <c r="G392" s="54"/>
      <c r="H392" s="54"/>
      <c r="I392" s="54"/>
      <c r="J392" s="54"/>
      <c r="K392" s="54"/>
      <c r="L392" s="54"/>
      <c r="M392" s="54"/>
      <c r="N392" s="54"/>
      <c r="O392" s="54"/>
      <c r="P392" s="61"/>
      <c r="Q392" s="75"/>
      <c r="R392" s="66"/>
      <c r="T392" s="67">
        <f>$G392+$H392+$L392+IF(ISBLANK($E392),0,$F392*VLOOKUP($E392,'INFO_Matières recyclables'!$I$6:$M$14,2,0))</f>
        <v>0</v>
      </c>
      <c r="U392" s="67">
        <f>$I392+$J392+$K392+$M392+$N392+$O392+$P392+$Q392+$R392+IF(ISBLANK($E392),0,$F392*(1-VLOOKUP($E392,'INFO_Matières recyclables'!$I$6:$M$14,2,0)))</f>
        <v>0</v>
      </c>
      <c r="V392" s="67">
        <f>$G392+$H392+$K392+IF(ISBLANK($E392),0,$F392*VLOOKUP($E392,'INFO_Matières recyclables'!$I$6:$M$14,3,0))</f>
        <v>0</v>
      </c>
      <c r="W392" s="67">
        <f>$I392+$J392+$L392+$M392+$N392+$O392+$P392+$Q392+$R392+IF(ISBLANK($E392),0,$F392*(1-VLOOKUP($E392,'INFO_Matières recyclables'!$I$6:$M$14,3,0)))</f>
        <v>0</v>
      </c>
      <c r="X392" s="67">
        <f>$G392+$H392+$I392+IF(ISBLANK($E392),0,$F392*VLOOKUP($E392,'INFO_Matières recyclables'!$I$6:$M$14,4,0))</f>
        <v>0</v>
      </c>
      <c r="Y392" s="67">
        <f>$J392+$K392+$L392+$M392+$N392+$O392+$P392+$Q392+$R392+IF(ISBLANK($E392),0,$F392*(1-VLOOKUP($E392,'INFO_Matières recyclables'!$I$6:$M$14,4,0)))</f>
        <v>0</v>
      </c>
      <c r="Z392" s="67">
        <f>$G392+$H392+$I392+$J392+IF(ISBLANK($E392),0,$F392*VLOOKUP($E392,'INFO_Matières recyclables'!$I$6:$M$14,5,0))</f>
        <v>0</v>
      </c>
      <c r="AA392" s="67">
        <f>$K392+$L392+$M392+$N392+$O392+$P392+$Q392+$R392+IF(ISBLANK($E392),0,$F392*(1-VLOOKUP($E392,'INFO_Matières recyclables'!$I$6:$M$14,5,0)))</f>
        <v>0</v>
      </c>
    </row>
    <row r="393" spans="2:27" x14ac:dyDescent="0.35">
      <c r="B393" s="5"/>
      <c r="C393" s="5"/>
      <c r="D393" s="26"/>
      <c r="E393" s="56"/>
      <c r="F393" s="58"/>
      <c r="G393" s="54"/>
      <c r="H393" s="54"/>
      <c r="I393" s="54"/>
      <c r="J393" s="54"/>
      <c r="K393" s="54"/>
      <c r="L393" s="54"/>
      <c r="M393" s="54"/>
      <c r="N393" s="54"/>
      <c r="O393" s="54"/>
      <c r="P393" s="61"/>
      <c r="Q393" s="75"/>
      <c r="R393" s="66"/>
      <c r="T393" s="67">
        <f>$G393+$H393+$L393+IF(ISBLANK($E393),0,$F393*VLOOKUP($E393,'INFO_Matières recyclables'!$I$6:$M$14,2,0))</f>
        <v>0</v>
      </c>
      <c r="U393" s="67">
        <f>$I393+$J393+$K393+$M393+$N393+$O393+$P393+$Q393+$R393+IF(ISBLANK($E393),0,$F393*(1-VLOOKUP($E393,'INFO_Matières recyclables'!$I$6:$M$14,2,0)))</f>
        <v>0</v>
      </c>
      <c r="V393" s="67">
        <f>$G393+$H393+$K393+IF(ISBLANK($E393),0,$F393*VLOOKUP($E393,'INFO_Matières recyclables'!$I$6:$M$14,3,0))</f>
        <v>0</v>
      </c>
      <c r="W393" s="67">
        <f>$I393+$J393+$L393+$M393+$N393+$O393+$P393+$Q393+$R393+IF(ISBLANK($E393),0,$F393*(1-VLOOKUP($E393,'INFO_Matières recyclables'!$I$6:$M$14,3,0)))</f>
        <v>0</v>
      </c>
      <c r="X393" s="67">
        <f>$G393+$H393+$I393+IF(ISBLANK($E393),0,$F393*VLOOKUP($E393,'INFO_Matières recyclables'!$I$6:$M$14,4,0))</f>
        <v>0</v>
      </c>
      <c r="Y393" s="67">
        <f>$J393+$K393+$L393+$M393+$N393+$O393+$P393+$Q393+$R393+IF(ISBLANK($E393),0,$F393*(1-VLOOKUP($E393,'INFO_Matières recyclables'!$I$6:$M$14,4,0)))</f>
        <v>0</v>
      </c>
      <c r="Z393" s="67">
        <f>$G393+$H393+$I393+$J393+IF(ISBLANK($E393),0,$F393*VLOOKUP($E393,'INFO_Matières recyclables'!$I$6:$M$14,5,0))</f>
        <v>0</v>
      </c>
      <c r="AA393" s="67">
        <f>$K393+$L393+$M393+$N393+$O393+$P393+$Q393+$R393+IF(ISBLANK($E393),0,$F393*(1-VLOOKUP($E393,'INFO_Matières recyclables'!$I$6:$M$14,5,0)))</f>
        <v>0</v>
      </c>
    </row>
    <row r="394" spans="2:27" x14ac:dyDescent="0.35">
      <c r="B394" s="5"/>
      <c r="C394" s="5"/>
      <c r="D394" s="26"/>
      <c r="E394" s="56"/>
      <c r="F394" s="58"/>
      <c r="G394" s="54"/>
      <c r="H394" s="54"/>
      <c r="I394" s="54"/>
      <c r="J394" s="54"/>
      <c r="K394" s="54"/>
      <c r="L394" s="54"/>
      <c r="M394" s="54"/>
      <c r="N394" s="54"/>
      <c r="O394" s="54"/>
      <c r="P394" s="61"/>
      <c r="Q394" s="75"/>
      <c r="R394" s="66"/>
      <c r="T394" s="67">
        <f>$G394+$H394+$L394+IF(ISBLANK($E394),0,$F394*VLOOKUP($E394,'INFO_Matières recyclables'!$I$6:$M$14,2,0))</f>
        <v>0</v>
      </c>
      <c r="U394" s="67">
        <f>$I394+$J394+$K394+$M394+$N394+$O394+$P394+$Q394+$R394+IF(ISBLANK($E394),0,$F394*(1-VLOOKUP($E394,'INFO_Matières recyclables'!$I$6:$M$14,2,0)))</f>
        <v>0</v>
      </c>
      <c r="V394" s="67">
        <f>$G394+$H394+$K394+IF(ISBLANK($E394),0,$F394*VLOOKUP($E394,'INFO_Matières recyclables'!$I$6:$M$14,3,0))</f>
        <v>0</v>
      </c>
      <c r="W394" s="67">
        <f>$I394+$J394+$L394+$M394+$N394+$O394+$P394+$Q394+$R394+IF(ISBLANK($E394),0,$F394*(1-VLOOKUP($E394,'INFO_Matières recyclables'!$I$6:$M$14,3,0)))</f>
        <v>0</v>
      </c>
      <c r="X394" s="67">
        <f>$G394+$H394+$I394+IF(ISBLANK($E394),0,$F394*VLOOKUP($E394,'INFO_Matières recyclables'!$I$6:$M$14,4,0))</f>
        <v>0</v>
      </c>
      <c r="Y394" s="67">
        <f>$J394+$K394+$L394+$M394+$N394+$O394+$P394+$Q394+$R394+IF(ISBLANK($E394),0,$F394*(1-VLOOKUP($E394,'INFO_Matières recyclables'!$I$6:$M$14,4,0)))</f>
        <v>0</v>
      </c>
      <c r="Z394" s="67">
        <f>$G394+$H394+$I394+$J394+IF(ISBLANK($E394),0,$F394*VLOOKUP($E394,'INFO_Matières recyclables'!$I$6:$M$14,5,0))</f>
        <v>0</v>
      </c>
      <c r="AA394" s="67">
        <f>$K394+$L394+$M394+$N394+$O394+$P394+$Q394+$R394+IF(ISBLANK($E394),0,$F394*(1-VLOOKUP($E394,'INFO_Matières recyclables'!$I$6:$M$14,5,0)))</f>
        <v>0</v>
      </c>
    </row>
    <row r="395" spans="2:27" x14ac:dyDescent="0.35">
      <c r="B395" s="5"/>
      <c r="C395" s="5"/>
      <c r="D395" s="26"/>
      <c r="E395" s="56"/>
      <c r="F395" s="58"/>
      <c r="G395" s="54"/>
      <c r="H395" s="54"/>
      <c r="I395" s="54"/>
      <c r="J395" s="54"/>
      <c r="K395" s="54"/>
      <c r="L395" s="54"/>
      <c r="M395" s="54"/>
      <c r="N395" s="54"/>
      <c r="O395" s="54"/>
      <c r="P395" s="61"/>
      <c r="Q395" s="75"/>
      <c r="R395" s="66"/>
      <c r="T395" s="67">
        <f>$G395+$H395+$L395+IF(ISBLANK($E395),0,$F395*VLOOKUP($E395,'INFO_Matières recyclables'!$I$6:$M$14,2,0))</f>
        <v>0</v>
      </c>
      <c r="U395" s="67">
        <f>$I395+$J395+$K395+$M395+$N395+$O395+$P395+$Q395+$R395+IF(ISBLANK($E395),0,$F395*(1-VLOOKUP($E395,'INFO_Matières recyclables'!$I$6:$M$14,2,0)))</f>
        <v>0</v>
      </c>
      <c r="V395" s="67">
        <f>$G395+$H395+$K395+IF(ISBLANK($E395),0,$F395*VLOOKUP($E395,'INFO_Matières recyclables'!$I$6:$M$14,3,0))</f>
        <v>0</v>
      </c>
      <c r="W395" s="67">
        <f>$I395+$J395+$L395+$M395+$N395+$O395+$P395+$Q395+$R395+IF(ISBLANK($E395),0,$F395*(1-VLOOKUP($E395,'INFO_Matières recyclables'!$I$6:$M$14,3,0)))</f>
        <v>0</v>
      </c>
      <c r="X395" s="67">
        <f>$G395+$H395+$I395+IF(ISBLANK($E395),0,$F395*VLOOKUP($E395,'INFO_Matières recyclables'!$I$6:$M$14,4,0))</f>
        <v>0</v>
      </c>
      <c r="Y395" s="67">
        <f>$J395+$K395+$L395+$M395+$N395+$O395+$P395+$Q395+$R395+IF(ISBLANK($E395),0,$F395*(1-VLOOKUP($E395,'INFO_Matières recyclables'!$I$6:$M$14,4,0)))</f>
        <v>0</v>
      </c>
      <c r="Z395" s="67">
        <f>$G395+$H395+$I395+$J395+IF(ISBLANK($E395),0,$F395*VLOOKUP($E395,'INFO_Matières recyclables'!$I$6:$M$14,5,0))</f>
        <v>0</v>
      </c>
      <c r="AA395" s="67">
        <f>$K395+$L395+$M395+$N395+$O395+$P395+$Q395+$R395+IF(ISBLANK($E395),0,$F395*(1-VLOOKUP($E395,'INFO_Matières recyclables'!$I$6:$M$14,5,0)))</f>
        <v>0</v>
      </c>
    </row>
    <row r="396" spans="2:27" x14ac:dyDescent="0.35">
      <c r="B396" s="5"/>
      <c r="C396" s="5"/>
      <c r="D396" s="26"/>
      <c r="E396" s="56"/>
      <c r="F396" s="58"/>
      <c r="G396" s="54"/>
      <c r="H396" s="54"/>
      <c r="I396" s="54"/>
      <c r="J396" s="54"/>
      <c r="K396" s="54"/>
      <c r="L396" s="54"/>
      <c r="M396" s="54"/>
      <c r="N396" s="54"/>
      <c r="O396" s="54"/>
      <c r="P396" s="61"/>
      <c r="Q396" s="75"/>
      <c r="R396" s="66"/>
      <c r="T396" s="67">
        <f>$G396+$H396+$L396+IF(ISBLANK($E396),0,$F396*VLOOKUP($E396,'INFO_Matières recyclables'!$I$6:$M$14,2,0))</f>
        <v>0</v>
      </c>
      <c r="U396" s="67">
        <f>$I396+$J396+$K396+$M396+$N396+$O396+$P396+$Q396+$R396+IF(ISBLANK($E396),0,$F396*(1-VLOOKUP($E396,'INFO_Matières recyclables'!$I$6:$M$14,2,0)))</f>
        <v>0</v>
      </c>
      <c r="V396" s="67">
        <f>$G396+$H396+$K396+IF(ISBLANK($E396),0,$F396*VLOOKUP($E396,'INFO_Matières recyclables'!$I$6:$M$14,3,0))</f>
        <v>0</v>
      </c>
      <c r="W396" s="67">
        <f>$I396+$J396+$L396+$M396+$N396+$O396+$P396+$Q396+$R396+IF(ISBLANK($E396),0,$F396*(1-VLOOKUP($E396,'INFO_Matières recyclables'!$I$6:$M$14,3,0)))</f>
        <v>0</v>
      </c>
      <c r="X396" s="67">
        <f>$G396+$H396+$I396+IF(ISBLANK($E396),0,$F396*VLOOKUP($E396,'INFO_Matières recyclables'!$I$6:$M$14,4,0))</f>
        <v>0</v>
      </c>
      <c r="Y396" s="67">
        <f>$J396+$K396+$L396+$M396+$N396+$O396+$P396+$Q396+$R396+IF(ISBLANK($E396),0,$F396*(1-VLOOKUP($E396,'INFO_Matières recyclables'!$I$6:$M$14,4,0)))</f>
        <v>0</v>
      </c>
      <c r="Z396" s="67">
        <f>$G396+$H396+$I396+$J396+IF(ISBLANK($E396),0,$F396*VLOOKUP($E396,'INFO_Matières recyclables'!$I$6:$M$14,5,0))</f>
        <v>0</v>
      </c>
      <c r="AA396" s="67">
        <f>$K396+$L396+$M396+$N396+$O396+$P396+$Q396+$R396+IF(ISBLANK($E396),0,$F396*(1-VLOOKUP($E396,'INFO_Matières recyclables'!$I$6:$M$14,5,0)))</f>
        <v>0</v>
      </c>
    </row>
    <row r="397" spans="2:27" x14ac:dyDescent="0.35">
      <c r="B397" s="5"/>
      <c r="C397" s="5"/>
      <c r="D397" s="26"/>
      <c r="E397" s="56"/>
      <c r="F397" s="58"/>
      <c r="G397" s="54"/>
      <c r="H397" s="54"/>
      <c r="I397" s="54"/>
      <c r="J397" s="54"/>
      <c r="K397" s="54"/>
      <c r="L397" s="54"/>
      <c r="M397" s="54"/>
      <c r="N397" s="54"/>
      <c r="O397" s="54"/>
      <c r="P397" s="61"/>
      <c r="Q397" s="75"/>
      <c r="R397" s="66"/>
      <c r="T397" s="67">
        <f>$G397+$H397+$L397+IF(ISBLANK($E397),0,$F397*VLOOKUP($E397,'INFO_Matières recyclables'!$I$6:$M$14,2,0))</f>
        <v>0</v>
      </c>
      <c r="U397" s="67">
        <f>$I397+$J397+$K397+$M397+$N397+$O397+$P397+$Q397+$R397+IF(ISBLANK($E397),0,$F397*(1-VLOOKUP($E397,'INFO_Matières recyclables'!$I$6:$M$14,2,0)))</f>
        <v>0</v>
      </c>
      <c r="V397" s="67">
        <f>$G397+$H397+$K397+IF(ISBLANK($E397),0,$F397*VLOOKUP($E397,'INFO_Matières recyclables'!$I$6:$M$14,3,0))</f>
        <v>0</v>
      </c>
      <c r="W397" s="67">
        <f>$I397+$J397+$L397+$M397+$N397+$O397+$P397+$Q397+$R397+IF(ISBLANK($E397),0,$F397*(1-VLOOKUP($E397,'INFO_Matières recyclables'!$I$6:$M$14,3,0)))</f>
        <v>0</v>
      </c>
      <c r="X397" s="67">
        <f>$G397+$H397+$I397+IF(ISBLANK($E397),0,$F397*VLOOKUP($E397,'INFO_Matières recyclables'!$I$6:$M$14,4,0))</f>
        <v>0</v>
      </c>
      <c r="Y397" s="67">
        <f>$J397+$K397+$L397+$M397+$N397+$O397+$P397+$Q397+$R397+IF(ISBLANK($E397),0,$F397*(1-VLOOKUP($E397,'INFO_Matières recyclables'!$I$6:$M$14,4,0)))</f>
        <v>0</v>
      </c>
      <c r="Z397" s="67">
        <f>$G397+$H397+$I397+$J397+IF(ISBLANK($E397),0,$F397*VLOOKUP($E397,'INFO_Matières recyclables'!$I$6:$M$14,5,0))</f>
        <v>0</v>
      </c>
      <c r="AA397" s="67">
        <f>$K397+$L397+$M397+$N397+$O397+$P397+$Q397+$R397+IF(ISBLANK($E397),0,$F397*(1-VLOOKUP($E397,'INFO_Matières recyclables'!$I$6:$M$14,5,0)))</f>
        <v>0</v>
      </c>
    </row>
    <row r="398" spans="2:27" x14ac:dyDescent="0.35">
      <c r="B398" s="5"/>
      <c r="C398" s="5"/>
      <c r="D398" s="26"/>
      <c r="E398" s="56"/>
      <c r="F398" s="58"/>
      <c r="G398" s="54"/>
      <c r="H398" s="54"/>
      <c r="I398" s="54"/>
      <c r="J398" s="54"/>
      <c r="K398" s="54"/>
      <c r="L398" s="54"/>
      <c r="M398" s="54"/>
      <c r="N398" s="54"/>
      <c r="O398" s="54"/>
      <c r="P398" s="61"/>
      <c r="Q398" s="75"/>
      <c r="R398" s="66"/>
      <c r="T398" s="67">
        <f>$G398+$H398+$L398+IF(ISBLANK($E398),0,$F398*VLOOKUP($E398,'INFO_Matières recyclables'!$I$6:$M$14,2,0))</f>
        <v>0</v>
      </c>
      <c r="U398" s="67">
        <f>$I398+$J398+$K398+$M398+$N398+$O398+$P398+$Q398+$R398+IF(ISBLANK($E398),0,$F398*(1-VLOOKUP($E398,'INFO_Matières recyclables'!$I$6:$M$14,2,0)))</f>
        <v>0</v>
      </c>
      <c r="V398" s="67">
        <f>$G398+$H398+$K398+IF(ISBLANK($E398),0,$F398*VLOOKUP($E398,'INFO_Matières recyclables'!$I$6:$M$14,3,0))</f>
        <v>0</v>
      </c>
      <c r="W398" s="67">
        <f>$I398+$J398+$L398+$M398+$N398+$O398+$P398+$Q398+$R398+IF(ISBLANK($E398),0,$F398*(1-VLOOKUP($E398,'INFO_Matières recyclables'!$I$6:$M$14,3,0)))</f>
        <v>0</v>
      </c>
      <c r="X398" s="67">
        <f>$G398+$H398+$I398+IF(ISBLANK($E398),0,$F398*VLOOKUP($E398,'INFO_Matières recyclables'!$I$6:$M$14,4,0))</f>
        <v>0</v>
      </c>
      <c r="Y398" s="67">
        <f>$J398+$K398+$L398+$M398+$N398+$O398+$P398+$Q398+$R398+IF(ISBLANK($E398),0,$F398*(1-VLOOKUP($E398,'INFO_Matières recyclables'!$I$6:$M$14,4,0)))</f>
        <v>0</v>
      </c>
      <c r="Z398" s="67">
        <f>$G398+$H398+$I398+$J398+IF(ISBLANK($E398),0,$F398*VLOOKUP($E398,'INFO_Matières recyclables'!$I$6:$M$14,5,0))</f>
        <v>0</v>
      </c>
      <c r="AA398" s="67">
        <f>$K398+$L398+$M398+$N398+$O398+$P398+$Q398+$R398+IF(ISBLANK($E398),0,$F398*(1-VLOOKUP($E398,'INFO_Matières recyclables'!$I$6:$M$14,5,0)))</f>
        <v>0</v>
      </c>
    </row>
    <row r="399" spans="2:27" x14ac:dyDescent="0.35">
      <c r="B399" s="5"/>
      <c r="C399" s="5"/>
      <c r="D399" s="26"/>
      <c r="E399" s="56"/>
      <c r="F399" s="58"/>
      <c r="G399" s="54"/>
      <c r="H399" s="54"/>
      <c r="I399" s="54"/>
      <c r="J399" s="54"/>
      <c r="K399" s="54"/>
      <c r="L399" s="54"/>
      <c r="M399" s="54"/>
      <c r="N399" s="54"/>
      <c r="O399" s="54"/>
      <c r="P399" s="61"/>
      <c r="Q399" s="75"/>
      <c r="R399" s="66"/>
      <c r="T399" s="67">
        <f>$G399+$H399+$L399+IF(ISBLANK($E399),0,$F399*VLOOKUP($E399,'INFO_Matières recyclables'!$I$6:$M$14,2,0))</f>
        <v>0</v>
      </c>
      <c r="U399" s="67">
        <f>$I399+$J399+$K399+$M399+$N399+$O399+$P399+$Q399+$R399+IF(ISBLANK($E399),0,$F399*(1-VLOOKUP($E399,'INFO_Matières recyclables'!$I$6:$M$14,2,0)))</f>
        <v>0</v>
      </c>
      <c r="V399" s="67">
        <f>$G399+$H399+$K399+IF(ISBLANK($E399),0,$F399*VLOOKUP($E399,'INFO_Matières recyclables'!$I$6:$M$14,3,0))</f>
        <v>0</v>
      </c>
      <c r="W399" s="67">
        <f>$I399+$J399+$L399+$M399+$N399+$O399+$P399+$Q399+$R399+IF(ISBLANK($E399),0,$F399*(1-VLOOKUP($E399,'INFO_Matières recyclables'!$I$6:$M$14,3,0)))</f>
        <v>0</v>
      </c>
      <c r="X399" s="67">
        <f>$G399+$H399+$I399+IF(ISBLANK($E399),0,$F399*VLOOKUP($E399,'INFO_Matières recyclables'!$I$6:$M$14,4,0))</f>
        <v>0</v>
      </c>
      <c r="Y399" s="67">
        <f>$J399+$K399+$L399+$M399+$N399+$O399+$P399+$Q399+$R399+IF(ISBLANK($E399),0,$F399*(1-VLOOKUP($E399,'INFO_Matières recyclables'!$I$6:$M$14,4,0)))</f>
        <v>0</v>
      </c>
      <c r="Z399" s="67">
        <f>$G399+$H399+$I399+$J399+IF(ISBLANK($E399),0,$F399*VLOOKUP($E399,'INFO_Matières recyclables'!$I$6:$M$14,5,0))</f>
        <v>0</v>
      </c>
      <c r="AA399" s="67">
        <f>$K399+$L399+$M399+$N399+$O399+$P399+$Q399+$R399+IF(ISBLANK($E399),0,$F399*(1-VLOOKUP($E399,'INFO_Matières recyclables'!$I$6:$M$14,5,0)))</f>
        <v>0</v>
      </c>
    </row>
    <row r="400" spans="2:27" x14ac:dyDescent="0.35">
      <c r="B400" s="5"/>
      <c r="C400" s="5"/>
      <c r="D400" s="26"/>
      <c r="E400" s="56"/>
      <c r="F400" s="58"/>
      <c r="G400" s="54"/>
      <c r="H400" s="54"/>
      <c r="I400" s="54"/>
      <c r="J400" s="54"/>
      <c r="K400" s="54"/>
      <c r="L400" s="54"/>
      <c r="M400" s="54"/>
      <c r="N400" s="54"/>
      <c r="O400" s="54"/>
      <c r="P400" s="61"/>
      <c r="Q400" s="75"/>
      <c r="R400" s="66"/>
      <c r="T400" s="67">
        <f>$G400+$H400+$L400+IF(ISBLANK($E400),0,$F400*VLOOKUP($E400,'INFO_Matières recyclables'!$I$6:$M$14,2,0))</f>
        <v>0</v>
      </c>
      <c r="U400" s="67">
        <f>$I400+$J400+$K400+$M400+$N400+$O400+$P400+$Q400+$R400+IF(ISBLANK($E400),0,$F400*(1-VLOOKUP($E400,'INFO_Matières recyclables'!$I$6:$M$14,2,0)))</f>
        <v>0</v>
      </c>
      <c r="V400" s="67">
        <f>$G400+$H400+$K400+IF(ISBLANK($E400),0,$F400*VLOOKUP($E400,'INFO_Matières recyclables'!$I$6:$M$14,3,0))</f>
        <v>0</v>
      </c>
      <c r="W400" s="67">
        <f>$I400+$J400+$L400+$M400+$N400+$O400+$P400+$Q400+$R400+IF(ISBLANK($E400),0,$F400*(1-VLOOKUP($E400,'INFO_Matières recyclables'!$I$6:$M$14,3,0)))</f>
        <v>0</v>
      </c>
      <c r="X400" s="67">
        <f>$G400+$H400+$I400+IF(ISBLANK($E400),0,$F400*VLOOKUP($E400,'INFO_Matières recyclables'!$I$6:$M$14,4,0))</f>
        <v>0</v>
      </c>
      <c r="Y400" s="67">
        <f>$J400+$K400+$L400+$M400+$N400+$O400+$P400+$Q400+$R400+IF(ISBLANK($E400),0,$F400*(1-VLOOKUP($E400,'INFO_Matières recyclables'!$I$6:$M$14,4,0)))</f>
        <v>0</v>
      </c>
      <c r="Z400" s="67">
        <f>$G400+$H400+$I400+$J400+IF(ISBLANK($E400),0,$F400*VLOOKUP($E400,'INFO_Matières recyclables'!$I$6:$M$14,5,0))</f>
        <v>0</v>
      </c>
      <c r="AA400" s="67">
        <f>$K400+$L400+$M400+$N400+$O400+$P400+$Q400+$R400+IF(ISBLANK($E400),0,$F400*(1-VLOOKUP($E400,'INFO_Matières recyclables'!$I$6:$M$14,5,0)))</f>
        <v>0</v>
      </c>
    </row>
    <row r="401" spans="2:27" x14ac:dyDescent="0.35">
      <c r="B401" s="5"/>
      <c r="C401" s="5"/>
      <c r="D401" s="26"/>
      <c r="E401" s="56"/>
      <c r="F401" s="58"/>
      <c r="G401" s="54"/>
      <c r="H401" s="54"/>
      <c r="I401" s="54"/>
      <c r="J401" s="54"/>
      <c r="K401" s="54"/>
      <c r="L401" s="54"/>
      <c r="M401" s="54"/>
      <c r="N401" s="54"/>
      <c r="O401" s="54"/>
      <c r="P401" s="61"/>
      <c r="Q401" s="75"/>
      <c r="R401" s="66"/>
      <c r="T401" s="67">
        <f>$G401+$H401+$L401+IF(ISBLANK($E401),0,$F401*VLOOKUP($E401,'INFO_Matières recyclables'!$I$6:$M$14,2,0))</f>
        <v>0</v>
      </c>
      <c r="U401" s="67">
        <f>$I401+$J401+$K401+$M401+$N401+$O401+$P401+$Q401+$R401+IF(ISBLANK($E401),0,$F401*(1-VLOOKUP($E401,'INFO_Matières recyclables'!$I$6:$M$14,2,0)))</f>
        <v>0</v>
      </c>
      <c r="V401" s="67">
        <f>$G401+$H401+$K401+IF(ISBLANK($E401),0,$F401*VLOOKUP($E401,'INFO_Matières recyclables'!$I$6:$M$14,3,0))</f>
        <v>0</v>
      </c>
      <c r="W401" s="67">
        <f>$I401+$J401+$L401+$M401+$N401+$O401+$P401+$Q401+$R401+IF(ISBLANK($E401),0,$F401*(1-VLOOKUP($E401,'INFO_Matières recyclables'!$I$6:$M$14,3,0)))</f>
        <v>0</v>
      </c>
      <c r="X401" s="67">
        <f>$G401+$H401+$I401+IF(ISBLANK($E401),0,$F401*VLOOKUP($E401,'INFO_Matières recyclables'!$I$6:$M$14,4,0))</f>
        <v>0</v>
      </c>
      <c r="Y401" s="67">
        <f>$J401+$K401+$L401+$M401+$N401+$O401+$P401+$Q401+$R401+IF(ISBLANK($E401),0,$F401*(1-VLOOKUP($E401,'INFO_Matières recyclables'!$I$6:$M$14,4,0)))</f>
        <v>0</v>
      </c>
      <c r="Z401" s="67">
        <f>$G401+$H401+$I401+$J401+IF(ISBLANK($E401),0,$F401*VLOOKUP($E401,'INFO_Matières recyclables'!$I$6:$M$14,5,0))</f>
        <v>0</v>
      </c>
      <c r="AA401" s="67">
        <f>$K401+$L401+$M401+$N401+$O401+$P401+$Q401+$R401+IF(ISBLANK($E401),0,$F401*(1-VLOOKUP($E401,'INFO_Matières recyclables'!$I$6:$M$14,5,0)))</f>
        <v>0</v>
      </c>
    </row>
    <row r="402" spans="2:27" x14ac:dyDescent="0.35">
      <c r="B402" s="5"/>
      <c r="C402" s="5"/>
      <c r="D402" s="26"/>
      <c r="E402" s="56"/>
      <c r="F402" s="58"/>
      <c r="G402" s="54"/>
      <c r="H402" s="54"/>
      <c r="I402" s="54"/>
      <c r="J402" s="54"/>
      <c r="K402" s="54"/>
      <c r="L402" s="54"/>
      <c r="M402" s="54"/>
      <c r="N402" s="54"/>
      <c r="O402" s="54"/>
      <c r="P402" s="61"/>
      <c r="Q402" s="75"/>
      <c r="R402" s="66"/>
      <c r="T402" s="67">
        <f>$G402+$H402+$L402+IF(ISBLANK($E402),0,$F402*VLOOKUP($E402,'INFO_Matières recyclables'!$I$6:$M$14,2,0))</f>
        <v>0</v>
      </c>
      <c r="U402" s="67">
        <f>$I402+$J402+$K402+$M402+$N402+$O402+$P402+$Q402+$R402+IF(ISBLANK($E402),0,$F402*(1-VLOOKUP($E402,'INFO_Matières recyclables'!$I$6:$M$14,2,0)))</f>
        <v>0</v>
      </c>
      <c r="V402" s="67">
        <f>$G402+$H402+$K402+IF(ISBLANK($E402),0,$F402*VLOOKUP($E402,'INFO_Matières recyclables'!$I$6:$M$14,3,0))</f>
        <v>0</v>
      </c>
      <c r="W402" s="67">
        <f>$I402+$J402+$L402+$M402+$N402+$O402+$P402+$Q402+$R402+IF(ISBLANK($E402),0,$F402*(1-VLOOKUP($E402,'INFO_Matières recyclables'!$I$6:$M$14,3,0)))</f>
        <v>0</v>
      </c>
      <c r="X402" s="67">
        <f>$G402+$H402+$I402+IF(ISBLANK($E402),0,$F402*VLOOKUP($E402,'INFO_Matières recyclables'!$I$6:$M$14,4,0))</f>
        <v>0</v>
      </c>
      <c r="Y402" s="67">
        <f>$J402+$K402+$L402+$M402+$N402+$O402+$P402+$Q402+$R402+IF(ISBLANK($E402),0,$F402*(1-VLOOKUP($E402,'INFO_Matières recyclables'!$I$6:$M$14,4,0)))</f>
        <v>0</v>
      </c>
      <c r="Z402" s="67">
        <f>$G402+$H402+$I402+$J402+IF(ISBLANK($E402),0,$F402*VLOOKUP($E402,'INFO_Matières recyclables'!$I$6:$M$14,5,0))</f>
        <v>0</v>
      </c>
      <c r="AA402" s="67">
        <f>$K402+$L402+$M402+$N402+$O402+$P402+$Q402+$R402+IF(ISBLANK($E402),0,$F402*(1-VLOOKUP($E402,'INFO_Matières recyclables'!$I$6:$M$14,5,0)))</f>
        <v>0</v>
      </c>
    </row>
    <row r="403" spans="2:27" x14ac:dyDescent="0.35">
      <c r="B403" s="5"/>
      <c r="C403" s="5"/>
      <c r="D403" s="26"/>
      <c r="E403" s="56"/>
      <c r="F403" s="58"/>
      <c r="G403" s="54"/>
      <c r="H403" s="54"/>
      <c r="I403" s="54"/>
      <c r="J403" s="54"/>
      <c r="K403" s="54"/>
      <c r="L403" s="54"/>
      <c r="M403" s="54"/>
      <c r="N403" s="54"/>
      <c r="O403" s="54"/>
      <c r="P403" s="61"/>
      <c r="Q403" s="75"/>
      <c r="R403" s="66"/>
      <c r="T403" s="67">
        <f>$G403+$H403+$L403+IF(ISBLANK($E403),0,$F403*VLOOKUP($E403,'INFO_Matières recyclables'!$I$6:$M$14,2,0))</f>
        <v>0</v>
      </c>
      <c r="U403" s="67">
        <f>$I403+$J403+$K403+$M403+$N403+$O403+$P403+$Q403+$R403+IF(ISBLANK($E403),0,$F403*(1-VLOOKUP($E403,'INFO_Matières recyclables'!$I$6:$M$14,2,0)))</f>
        <v>0</v>
      </c>
      <c r="V403" s="67">
        <f>$G403+$H403+$K403+IF(ISBLANK($E403),0,$F403*VLOOKUP($E403,'INFO_Matières recyclables'!$I$6:$M$14,3,0))</f>
        <v>0</v>
      </c>
      <c r="W403" s="67">
        <f>$I403+$J403+$L403+$M403+$N403+$O403+$P403+$Q403+$R403+IF(ISBLANK($E403),0,$F403*(1-VLOOKUP($E403,'INFO_Matières recyclables'!$I$6:$M$14,3,0)))</f>
        <v>0</v>
      </c>
      <c r="X403" s="67">
        <f>$G403+$H403+$I403+IF(ISBLANK($E403),0,$F403*VLOOKUP($E403,'INFO_Matières recyclables'!$I$6:$M$14,4,0))</f>
        <v>0</v>
      </c>
      <c r="Y403" s="67">
        <f>$J403+$K403+$L403+$M403+$N403+$O403+$P403+$Q403+$R403+IF(ISBLANK($E403),0,$F403*(1-VLOOKUP($E403,'INFO_Matières recyclables'!$I$6:$M$14,4,0)))</f>
        <v>0</v>
      </c>
      <c r="Z403" s="67">
        <f>$G403+$H403+$I403+$J403+IF(ISBLANK($E403),0,$F403*VLOOKUP($E403,'INFO_Matières recyclables'!$I$6:$M$14,5,0))</f>
        <v>0</v>
      </c>
      <c r="AA403" s="67">
        <f>$K403+$L403+$M403+$N403+$O403+$P403+$Q403+$R403+IF(ISBLANK($E403),0,$F403*(1-VLOOKUP($E403,'INFO_Matières recyclables'!$I$6:$M$14,5,0)))</f>
        <v>0</v>
      </c>
    </row>
    <row r="404" spans="2:27" x14ac:dyDescent="0.35">
      <c r="B404" s="5"/>
      <c r="C404" s="5"/>
      <c r="D404" s="26"/>
      <c r="E404" s="56"/>
      <c r="F404" s="58"/>
      <c r="G404" s="54"/>
      <c r="H404" s="54"/>
      <c r="I404" s="54"/>
      <c r="J404" s="54"/>
      <c r="K404" s="54"/>
      <c r="L404" s="54"/>
      <c r="M404" s="54"/>
      <c r="N404" s="54"/>
      <c r="O404" s="54"/>
      <c r="P404" s="61"/>
      <c r="Q404" s="75"/>
      <c r="R404" s="66"/>
      <c r="T404" s="67">
        <f>$G404+$H404+$L404+IF(ISBLANK($E404),0,$F404*VLOOKUP($E404,'INFO_Matières recyclables'!$I$6:$M$14,2,0))</f>
        <v>0</v>
      </c>
      <c r="U404" s="67">
        <f>$I404+$J404+$K404+$M404+$N404+$O404+$P404+$Q404+$R404+IF(ISBLANK($E404),0,$F404*(1-VLOOKUP($E404,'INFO_Matières recyclables'!$I$6:$M$14,2,0)))</f>
        <v>0</v>
      </c>
      <c r="V404" s="67">
        <f>$G404+$H404+$K404+IF(ISBLANK($E404),0,$F404*VLOOKUP($E404,'INFO_Matières recyclables'!$I$6:$M$14,3,0))</f>
        <v>0</v>
      </c>
      <c r="W404" s="67">
        <f>$I404+$J404+$L404+$M404+$N404+$O404+$P404+$Q404+$R404+IF(ISBLANK($E404),0,$F404*(1-VLOOKUP($E404,'INFO_Matières recyclables'!$I$6:$M$14,3,0)))</f>
        <v>0</v>
      </c>
      <c r="X404" s="67">
        <f>$G404+$H404+$I404+IF(ISBLANK($E404),0,$F404*VLOOKUP($E404,'INFO_Matières recyclables'!$I$6:$M$14,4,0))</f>
        <v>0</v>
      </c>
      <c r="Y404" s="67">
        <f>$J404+$K404+$L404+$M404+$N404+$O404+$P404+$Q404+$R404+IF(ISBLANK($E404),0,$F404*(1-VLOOKUP($E404,'INFO_Matières recyclables'!$I$6:$M$14,4,0)))</f>
        <v>0</v>
      </c>
      <c r="Z404" s="67">
        <f>$G404+$H404+$I404+$J404+IF(ISBLANK($E404),0,$F404*VLOOKUP($E404,'INFO_Matières recyclables'!$I$6:$M$14,5,0))</f>
        <v>0</v>
      </c>
      <c r="AA404" s="67">
        <f>$K404+$L404+$M404+$N404+$O404+$P404+$Q404+$R404+IF(ISBLANK($E404),0,$F404*(1-VLOOKUP($E404,'INFO_Matières recyclables'!$I$6:$M$14,5,0)))</f>
        <v>0</v>
      </c>
    </row>
    <row r="405" spans="2:27" x14ac:dyDescent="0.35">
      <c r="B405" s="5"/>
      <c r="C405" s="5"/>
      <c r="D405" s="26"/>
      <c r="E405" s="56"/>
      <c r="F405" s="58"/>
      <c r="G405" s="54"/>
      <c r="H405" s="54"/>
      <c r="I405" s="54"/>
      <c r="J405" s="54"/>
      <c r="K405" s="54"/>
      <c r="L405" s="54"/>
      <c r="M405" s="54"/>
      <c r="N405" s="54"/>
      <c r="O405" s="54"/>
      <c r="P405" s="61"/>
      <c r="Q405" s="75"/>
      <c r="R405" s="66"/>
      <c r="T405" s="67">
        <f>$G405+$H405+$L405+IF(ISBLANK($E405),0,$F405*VLOOKUP($E405,'INFO_Matières recyclables'!$I$6:$M$14,2,0))</f>
        <v>0</v>
      </c>
      <c r="U405" s="67">
        <f>$I405+$J405+$K405+$M405+$N405+$O405+$P405+$Q405+$R405+IF(ISBLANK($E405),0,$F405*(1-VLOOKUP($E405,'INFO_Matières recyclables'!$I$6:$M$14,2,0)))</f>
        <v>0</v>
      </c>
      <c r="V405" s="67">
        <f>$G405+$H405+$K405+IF(ISBLANK($E405),0,$F405*VLOOKUP($E405,'INFO_Matières recyclables'!$I$6:$M$14,3,0))</f>
        <v>0</v>
      </c>
      <c r="W405" s="67">
        <f>$I405+$J405+$L405+$M405+$N405+$O405+$P405+$Q405+$R405+IF(ISBLANK($E405),0,$F405*(1-VLOOKUP($E405,'INFO_Matières recyclables'!$I$6:$M$14,3,0)))</f>
        <v>0</v>
      </c>
      <c r="X405" s="67">
        <f>$G405+$H405+$I405+IF(ISBLANK($E405),0,$F405*VLOOKUP($E405,'INFO_Matières recyclables'!$I$6:$M$14,4,0))</f>
        <v>0</v>
      </c>
      <c r="Y405" s="67">
        <f>$J405+$K405+$L405+$M405+$N405+$O405+$P405+$Q405+$R405+IF(ISBLANK($E405),0,$F405*(1-VLOOKUP($E405,'INFO_Matières recyclables'!$I$6:$M$14,4,0)))</f>
        <v>0</v>
      </c>
      <c r="Z405" s="67">
        <f>$G405+$H405+$I405+$J405+IF(ISBLANK($E405),0,$F405*VLOOKUP($E405,'INFO_Matières recyclables'!$I$6:$M$14,5,0))</f>
        <v>0</v>
      </c>
      <c r="AA405" s="67">
        <f>$K405+$L405+$M405+$N405+$O405+$P405+$Q405+$R405+IF(ISBLANK($E405),0,$F405*(1-VLOOKUP($E405,'INFO_Matières recyclables'!$I$6:$M$14,5,0)))</f>
        <v>0</v>
      </c>
    </row>
    <row r="406" spans="2:27" x14ac:dyDescent="0.35">
      <c r="B406" s="5"/>
      <c r="C406" s="5"/>
      <c r="D406" s="26"/>
      <c r="E406" s="56"/>
      <c r="F406" s="58"/>
      <c r="G406" s="54"/>
      <c r="H406" s="54"/>
      <c r="I406" s="54"/>
      <c r="J406" s="54"/>
      <c r="K406" s="54"/>
      <c r="L406" s="54"/>
      <c r="M406" s="54"/>
      <c r="N406" s="54"/>
      <c r="O406" s="54"/>
      <c r="P406" s="61"/>
      <c r="Q406" s="75"/>
      <c r="R406" s="66"/>
      <c r="T406" s="67">
        <f>$G406+$H406+$L406+IF(ISBLANK($E406),0,$F406*VLOOKUP($E406,'INFO_Matières recyclables'!$I$6:$M$14,2,0))</f>
        <v>0</v>
      </c>
      <c r="U406" s="67">
        <f>$I406+$J406+$K406+$M406+$N406+$O406+$P406+$Q406+$R406+IF(ISBLANK($E406),0,$F406*(1-VLOOKUP($E406,'INFO_Matières recyclables'!$I$6:$M$14,2,0)))</f>
        <v>0</v>
      </c>
      <c r="V406" s="67">
        <f>$G406+$H406+$K406+IF(ISBLANK($E406),0,$F406*VLOOKUP($E406,'INFO_Matières recyclables'!$I$6:$M$14,3,0))</f>
        <v>0</v>
      </c>
      <c r="W406" s="67">
        <f>$I406+$J406+$L406+$M406+$N406+$O406+$P406+$Q406+$R406+IF(ISBLANK($E406),0,$F406*(1-VLOOKUP($E406,'INFO_Matières recyclables'!$I$6:$M$14,3,0)))</f>
        <v>0</v>
      </c>
      <c r="X406" s="67">
        <f>$G406+$H406+$I406+IF(ISBLANK($E406),0,$F406*VLOOKUP($E406,'INFO_Matières recyclables'!$I$6:$M$14,4,0))</f>
        <v>0</v>
      </c>
      <c r="Y406" s="67">
        <f>$J406+$K406+$L406+$M406+$N406+$O406+$P406+$Q406+$R406+IF(ISBLANK($E406),0,$F406*(1-VLOOKUP($E406,'INFO_Matières recyclables'!$I$6:$M$14,4,0)))</f>
        <v>0</v>
      </c>
      <c r="Z406" s="67">
        <f>$G406+$H406+$I406+$J406+IF(ISBLANK($E406),0,$F406*VLOOKUP($E406,'INFO_Matières recyclables'!$I$6:$M$14,5,0))</f>
        <v>0</v>
      </c>
      <c r="AA406" s="67">
        <f>$K406+$L406+$M406+$N406+$O406+$P406+$Q406+$R406+IF(ISBLANK($E406),0,$F406*(1-VLOOKUP($E406,'INFO_Matières recyclables'!$I$6:$M$14,5,0)))</f>
        <v>0</v>
      </c>
    </row>
    <row r="407" spans="2:27" x14ac:dyDescent="0.35">
      <c r="B407" s="5"/>
      <c r="C407" s="5"/>
      <c r="D407" s="26"/>
      <c r="E407" s="56"/>
      <c r="F407" s="58"/>
      <c r="G407" s="54"/>
      <c r="H407" s="54"/>
      <c r="I407" s="54"/>
      <c r="J407" s="54"/>
      <c r="K407" s="54"/>
      <c r="L407" s="54"/>
      <c r="M407" s="54"/>
      <c r="N407" s="54"/>
      <c r="O407" s="54"/>
      <c r="P407" s="61"/>
      <c r="Q407" s="75"/>
      <c r="R407" s="66"/>
      <c r="T407" s="67">
        <f>$G407+$H407+$L407+IF(ISBLANK($E407),0,$F407*VLOOKUP($E407,'INFO_Matières recyclables'!$I$6:$M$14,2,0))</f>
        <v>0</v>
      </c>
      <c r="U407" s="67">
        <f>$I407+$J407+$K407+$M407+$N407+$O407+$P407+$Q407+$R407+IF(ISBLANK($E407),0,$F407*(1-VLOOKUP($E407,'INFO_Matières recyclables'!$I$6:$M$14,2,0)))</f>
        <v>0</v>
      </c>
      <c r="V407" s="67">
        <f>$G407+$H407+$K407+IF(ISBLANK($E407),0,$F407*VLOOKUP($E407,'INFO_Matières recyclables'!$I$6:$M$14,3,0))</f>
        <v>0</v>
      </c>
      <c r="W407" s="67">
        <f>$I407+$J407+$L407+$M407+$N407+$O407+$P407+$Q407+$R407+IF(ISBLANK($E407),0,$F407*(1-VLOOKUP($E407,'INFO_Matières recyclables'!$I$6:$M$14,3,0)))</f>
        <v>0</v>
      </c>
      <c r="X407" s="67">
        <f>$G407+$H407+$I407+IF(ISBLANK($E407),0,$F407*VLOOKUP($E407,'INFO_Matières recyclables'!$I$6:$M$14,4,0))</f>
        <v>0</v>
      </c>
      <c r="Y407" s="67">
        <f>$J407+$K407+$L407+$M407+$N407+$O407+$P407+$Q407+$R407+IF(ISBLANK($E407),0,$F407*(1-VLOOKUP($E407,'INFO_Matières recyclables'!$I$6:$M$14,4,0)))</f>
        <v>0</v>
      </c>
      <c r="Z407" s="67">
        <f>$G407+$H407+$I407+$J407+IF(ISBLANK($E407),0,$F407*VLOOKUP($E407,'INFO_Matières recyclables'!$I$6:$M$14,5,0))</f>
        <v>0</v>
      </c>
      <c r="AA407" s="67">
        <f>$K407+$L407+$M407+$N407+$O407+$P407+$Q407+$R407+IF(ISBLANK($E407),0,$F407*(1-VLOOKUP($E407,'INFO_Matières recyclables'!$I$6:$M$14,5,0)))</f>
        <v>0</v>
      </c>
    </row>
    <row r="408" spans="2:27" x14ac:dyDescent="0.35">
      <c r="B408" s="5"/>
      <c r="C408" s="5"/>
      <c r="D408" s="26"/>
      <c r="E408" s="56"/>
      <c r="F408" s="58"/>
      <c r="G408" s="54"/>
      <c r="H408" s="54"/>
      <c r="I408" s="54"/>
      <c r="J408" s="54"/>
      <c r="K408" s="54"/>
      <c r="L408" s="54"/>
      <c r="M408" s="54"/>
      <c r="N408" s="54"/>
      <c r="O408" s="54"/>
      <c r="P408" s="61"/>
      <c r="Q408" s="75"/>
      <c r="R408" s="66"/>
      <c r="T408" s="67">
        <f>$G408+$H408+$L408+IF(ISBLANK($E408),0,$F408*VLOOKUP($E408,'INFO_Matières recyclables'!$I$6:$M$14,2,0))</f>
        <v>0</v>
      </c>
      <c r="U408" s="67">
        <f>$I408+$J408+$K408+$M408+$N408+$O408+$P408+$Q408+$R408+IF(ISBLANK($E408),0,$F408*(1-VLOOKUP($E408,'INFO_Matières recyclables'!$I$6:$M$14,2,0)))</f>
        <v>0</v>
      </c>
      <c r="V408" s="67">
        <f>$G408+$H408+$K408+IF(ISBLANK($E408),0,$F408*VLOOKUP($E408,'INFO_Matières recyclables'!$I$6:$M$14,3,0))</f>
        <v>0</v>
      </c>
      <c r="W408" s="67">
        <f>$I408+$J408+$L408+$M408+$N408+$O408+$P408+$Q408+$R408+IF(ISBLANK($E408),0,$F408*(1-VLOOKUP($E408,'INFO_Matières recyclables'!$I$6:$M$14,3,0)))</f>
        <v>0</v>
      </c>
      <c r="X408" s="67">
        <f>$G408+$H408+$I408+IF(ISBLANK($E408),0,$F408*VLOOKUP($E408,'INFO_Matières recyclables'!$I$6:$M$14,4,0))</f>
        <v>0</v>
      </c>
      <c r="Y408" s="67">
        <f>$J408+$K408+$L408+$M408+$N408+$O408+$P408+$Q408+$R408+IF(ISBLANK($E408),0,$F408*(1-VLOOKUP($E408,'INFO_Matières recyclables'!$I$6:$M$14,4,0)))</f>
        <v>0</v>
      </c>
      <c r="Z408" s="67">
        <f>$G408+$H408+$I408+$J408+IF(ISBLANK($E408),0,$F408*VLOOKUP($E408,'INFO_Matières recyclables'!$I$6:$M$14,5,0))</f>
        <v>0</v>
      </c>
      <c r="AA408" s="67">
        <f>$K408+$L408+$M408+$N408+$O408+$P408+$Q408+$R408+IF(ISBLANK($E408),0,$F408*(1-VLOOKUP($E408,'INFO_Matières recyclables'!$I$6:$M$14,5,0)))</f>
        <v>0</v>
      </c>
    </row>
    <row r="409" spans="2:27" x14ac:dyDescent="0.35">
      <c r="B409" s="5"/>
      <c r="C409" s="5"/>
      <c r="D409" s="26"/>
      <c r="E409" s="56"/>
      <c r="F409" s="58"/>
      <c r="G409" s="54"/>
      <c r="H409" s="54"/>
      <c r="I409" s="54"/>
      <c r="J409" s="54"/>
      <c r="K409" s="54"/>
      <c r="L409" s="54"/>
      <c r="M409" s="54"/>
      <c r="N409" s="54"/>
      <c r="O409" s="54"/>
      <c r="P409" s="61"/>
      <c r="Q409" s="75"/>
      <c r="R409" s="66"/>
      <c r="T409" s="67">
        <f>$G409+$H409+$L409+IF(ISBLANK($E409),0,$F409*VLOOKUP($E409,'INFO_Matières recyclables'!$I$6:$M$14,2,0))</f>
        <v>0</v>
      </c>
      <c r="U409" s="67">
        <f>$I409+$J409+$K409+$M409+$N409+$O409+$P409+$Q409+$R409+IF(ISBLANK($E409),0,$F409*(1-VLOOKUP($E409,'INFO_Matières recyclables'!$I$6:$M$14,2,0)))</f>
        <v>0</v>
      </c>
      <c r="V409" s="67">
        <f>$G409+$H409+$K409+IF(ISBLANK($E409),0,$F409*VLOOKUP($E409,'INFO_Matières recyclables'!$I$6:$M$14,3,0))</f>
        <v>0</v>
      </c>
      <c r="W409" s="67">
        <f>$I409+$J409+$L409+$M409+$N409+$O409+$P409+$Q409+$R409+IF(ISBLANK($E409),0,$F409*(1-VLOOKUP($E409,'INFO_Matières recyclables'!$I$6:$M$14,3,0)))</f>
        <v>0</v>
      </c>
      <c r="X409" s="67">
        <f>$G409+$H409+$I409+IF(ISBLANK($E409),0,$F409*VLOOKUP($E409,'INFO_Matières recyclables'!$I$6:$M$14,4,0))</f>
        <v>0</v>
      </c>
      <c r="Y409" s="67">
        <f>$J409+$K409+$L409+$M409+$N409+$O409+$P409+$Q409+$R409+IF(ISBLANK($E409),0,$F409*(1-VLOOKUP($E409,'INFO_Matières recyclables'!$I$6:$M$14,4,0)))</f>
        <v>0</v>
      </c>
      <c r="Z409" s="67">
        <f>$G409+$H409+$I409+$J409+IF(ISBLANK($E409),0,$F409*VLOOKUP($E409,'INFO_Matières recyclables'!$I$6:$M$14,5,0))</f>
        <v>0</v>
      </c>
      <c r="AA409" s="67">
        <f>$K409+$L409+$M409+$N409+$O409+$P409+$Q409+$R409+IF(ISBLANK($E409),0,$F409*(1-VLOOKUP($E409,'INFO_Matières recyclables'!$I$6:$M$14,5,0)))</f>
        <v>0</v>
      </c>
    </row>
    <row r="410" spans="2:27" x14ac:dyDescent="0.35">
      <c r="B410" s="5"/>
      <c r="C410" s="5"/>
      <c r="D410" s="26"/>
      <c r="E410" s="56"/>
      <c r="F410" s="58"/>
      <c r="G410" s="54"/>
      <c r="H410" s="54"/>
      <c r="I410" s="54"/>
      <c r="J410" s="54"/>
      <c r="K410" s="54"/>
      <c r="L410" s="54"/>
      <c r="M410" s="54"/>
      <c r="N410" s="54"/>
      <c r="O410" s="54"/>
      <c r="P410" s="61"/>
      <c r="Q410" s="75"/>
      <c r="R410" s="66"/>
      <c r="T410" s="67">
        <f>$G410+$H410+$L410+IF(ISBLANK($E410),0,$F410*VLOOKUP($E410,'INFO_Matières recyclables'!$I$6:$M$14,2,0))</f>
        <v>0</v>
      </c>
      <c r="U410" s="67">
        <f>$I410+$J410+$K410+$M410+$N410+$O410+$P410+$Q410+$R410+IF(ISBLANK($E410),0,$F410*(1-VLOOKUP($E410,'INFO_Matières recyclables'!$I$6:$M$14,2,0)))</f>
        <v>0</v>
      </c>
      <c r="V410" s="67">
        <f>$G410+$H410+$K410+IF(ISBLANK($E410),0,$F410*VLOOKUP($E410,'INFO_Matières recyclables'!$I$6:$M$14,3,0))</f>
        <v>0</v>
      </c>
      <c r="W410" s="67">
        <f>$I410+$J410+$L410+$M410+$N410+$O410+$P410+$Q410+$R410+IF(ISBLANK($E410),0,$F410*(1-VLOOKUP($E410,'INFO_Matières recyclables'!$I$6:$M$14,3,0)))</f>
        <v>0</v>
      </c>
      <c r="X410" s="67">
        <f>$G410+$H410+$I410+IF(ISBLANK($E410),0,$F410*VLOOKUP($E410,'INFO_Matières recyclables'!$I$6:$M$14,4,0))</f>
        <v>0</v>
      </c>
      <c r="Y410" s="67">
        <f>$J410+$K410+$L410+$M410+$N410+$O410+$P410+$Q410+$R410+IF(ISBLANK($E410),0,$F410*(1-VLOOKUP($E410,'INFO_Matières recyclables'!$I$6:$M$14,4,0)))</f>
        <v>0</v>
      </c>
      <c r="Z410" s="67">
        <f>$G410+$H410+$I410+$J410+IF(ISBLANK($E410),0,$F410*VLOOKUP($E410,'INFO_Matières recyclables'!$I$6:$M$14,5,0))</f>
        <v>0</v>
      </c>
      <c r="AA410" s="67">
        <f>$K410+$L410+$M410+$N410+$O410+$P410+$Q410+$R410+IF(ISBLANK($E410),0,$F410*(1-VLOOKUP($E410,'INFO_Matières recyclables'!$I$6:$M$14,5,0)))</f>
        <v>0</v>
      </c>
    </row>
    <row r="411" spans="2:27" x14ac:dyDescent="0.35">
      <c r="B411" s="5"/>
      <c r="C411" s="5"/>
      <c r="D411" s="26"/>
      <c r="E411" s="56"/>
      <c r="F411" s="58"/>
      <c r="G411" s="54"/>
      <c r="H411" s="54"/>
      <c r="I411" s="54"/>
      <c r="J411" s="54"/>
      <c r="K411" s="54"/>
      <c r="L411" s="54"/>
      <c r="M411" s="54"/>
      <c r="N411" s="54"/>
      <c r="O411" s="54"/>
      <c r="P411" s="61"/>
      <c r="Q411" s="75"/>
      <c r="R411" s="66"/>
      <c r="T411" s="67">
        <f>$G411+$H411+$L411+IF(ISBLANK($E411),0,$F411*VLOOKUP($E411,'INFO_Matières recyclables'!$I$6:$M$14,2,0))</f>
        <v>0</v>
      </c>
      <c r="U411" s="67">
        <f>$I411+$J411+$K411+$M411+$N411+$O411+$P411+$Q411+$R411+IF(ISBLANK($E411),0,$F411*(1-VLOOKUP($E411,'INFO_Matières recyclables'!$I$6:$M$14,2,0)))</f>
        <v>0</v>
      </c>
      <c r="V411" s="67">
        <f>$G411+$H411+$K411+IF(ISBLANK($E411),0,$F411*VLOOKUP($E411,'INFO_Matières recyclables'!$I$6:$M$14,3,0))</f>
        <v>0</v>
      </c>
      <c r="W411" s="67">
        <f>$I411+$J411+$L411+$M411+$N411+$O411+$P411+$Q411+$R411+IF(ISBLANK($E411),0,$F411*(1-VLOOKUP($E411,'INFO_Matières recyclables'!$I$6:$M$14,3,0)))</f>
        <v>0</v>
      </c>
      <c r="X411" s="67">
        <f>$G411+$H411+$I411+IF(ISBLANK($E411),0,$F411*VLOOKUP($E411,'INFO_Matières recyclables'!$I$6:$M$14,4,0))</f>
        <v>0</v>
      </c>
      <c r="Y411" s="67">
        <f>$J411+$K411+$L411+$M411+$N411+$O411+$P411+$Q411+$R411+IF(ISBLANK($E411),0,$F411*(1-VLOOKUP($E411,'INFO_Matières recyclables'!$I$6:$M$14,4,0)))</f>
        <v>0</v>
      </c>
      <c r="Z411" s="67">
        <f>$G411+$H411+$I411+$J411+IF(ISBLANK($E411),0,$F411*VLOOKUP($E411,'INFO_Matières recyclables'!$I$6:$M$14,5,0))</f>
        <v>0</v>
      </c>
      <c r="AA411" s="67">
        <f>$K411+$L411+$M411+$N411+$O411+$P411+$Q411+$R411+IF(ISBLANK($E411),0,$F411*(1-VLOOKUP($E411,'INFO_Matières recyclables'!$I$6:$M$14,5,0)))</f>
        <v>0</v>
      </c>
    </row>
    <row r="412" spans="2:27" x14ac:dyDescent="0.35">
      <c r="B412" s="5"/>
      <c r="C412" s="5"/>
      <c r="D412" s="26"/>
      <c r="E412" s="56"/>
      <c r="F412" s="58"/>
      <c r="G412" s="54"/>
      <c r="H412" s="54"/>
      <c r="I412" s="54"/>
      <c r="J412" s="54"/>
      <c r="K412" s="54"/>
      <c r="L412" s="54"/>
      <c r="M412" s="54"/>
      <c r="N412" s="54"/>
      <c r="O412" s="54"/>
      <c r="P412" s="61"/>
      <c r="Q412" s="75"/>
      <c r="R412" s="66"/>
      <c r="T412" s="67">
        <f>$G412+$H412+$L412+IF(ISBLANK($E412),0,$F412*VLOOKUP($E412,'INFO_Matières recyclables'!$I$6:$M$14,2,0))</f>
        <v>0</v>
      </c>
      <c r="U412" s="67">
        <f>$I412+$J412+$K412+$M412+$N412+$O412+$P412+$Q412+$R412+IF(ISBLANK($E412),0,$F412*(1-VLOOKUP($E412,'INFO_Matières recyclables'!$I$6:$M$14,2,0)))</f>
        <v>0</v>
      </c>
      <c r="V412" s="67">
        <f>$G412+$H412+$K412+IF(ISBLANK($E412),0,$F412*VLOOKUP($E412,'INFO_Matières recyclables'!$I$6:$M$14,3,0))</f>
        <v>0</v>
      </c>
      <c r="W412" s="67">
        <f>$I412+$J412+$L412+$M412+$N412+$O412+$P412+$Q412+$R412+IF(ISBLANK($E412),0,$F412*(1-VLOOKUP($E412,'INFO_Matières recyclables'!$I$6:$M$14,3,0)))</f>
        <v>0</v>
      </c>
      <c r="X412" s="67">
        <f>$G412+$H412+$I412+IF(ISBLANK($E412),0,$F412*VLOOKUP($E412,'INFO_Matières recyclables'!$I$6:$M$14,4,0))</f>
        <v>0</v>
      </c>
      <c r="Y412" s="67">
        <f>$J412+$K412+$L412+$M412+$N412+$O412+$P412+$Q412+$R412+IF(ISBLANK($E412),0,$F412*(1-VLOOKUP($E412,'INFO_Matières recyclables'!$I$6:$M$14,4,0)))</f>
        <v>0</v>
      </c>
      <c r="Z412" s="67">
        <f>$G412+$H412+$I412+$J412+IF(ISBLANK($E412),0,$F412*VLOOKUP($E412,'INFO_Matières recyclables'!$I$6:$M$14,5,0))</f>
        <v>0</v>
      </c>
      <c r="AA412" s="67">
        <f>$K412+$L412+$M412+$N412+$O412+$P412+$Q412+$R412+IF(ISBLANK($E412),0,$F412*(1-VLOOKUP($E412,'INFO_Matières recyclables'!$I$6:$M$14,5,0)))</f>
        <v>0</v>
      </c>
    </row>
    <row r="413" spans="2:27" x14ac:dyDescent="0.35">
      <c r="B413" s="5"/>
      <c r="C413" s="5"/>
      <c r="D413" s="26"/>
      <c r="E413" s="56"/>
      <c r="F413" s="58"/>
      <c r="G413" s="54"/>
      <c r="H413" s="54"/>
      <c r="I413" s="54"/>
      <c r="J413" s="54"/>
      <c r="K413" s="54"/>
      <c r="L413" s="54"/>
      <c r="M413" s="54"/>
      <c r="N413" s="54"/>
      <c r="O413" s="54"/>
      <c r="P413" s="61"/>
      <c r="Q413" s="75"/>
      <c r="R413" s="66"/>
      <c r="T413" s="67">
        <f>$G413+$H413+$L413+IF(ISBLANK($E413),0,$F413*VLOOKUP($E413,'INFO_Matières recyclables'!$I$6:$M$14,2,0))</f>
        <v>0</v>
      </c>
      <c r="U413" s="67">
        <f>$I413+$J413+$K413+$M413+$N413+$O413+$P413+$Q413+$R413+IF(ISBLANK($E413),0,$F413*(1-VLOOKUP($E413,'INFO_Matières recyclables'!$I$6:$M$14,2,0)))</f>
        <v>0</v>
      </c>
      <c r="V413" s="67">
        <f>$G413+$H413+$K413+IF(ISBLANK($E413),0,$F413*VLOOKUP($E413,'INFO_Matières recyclables'!$I$6:$M$14,3,0))</f>
        <v>0</v>
      </c>
      <c r="W413" s="67">
        <f>$I413+$J413+$L413+$M413+$N413+$O413+$P413+$Q413+$R413+IF(ISBLANK($E413),0,$F413*(1-VLOOKUP($E413,'INFO_Matières recyclables'!$I$6:$M$14,3,0)))</f>
        <v>0</v>
      </c>
      <c r="X413" s="67">
        <f>$G413+$H413+$I413+IF(ISBLANK($E413),0,$F413*VLOOKUP($E413,'INFO_Matières recyclables'!$I$6:$M$14,4,0))</f>
        <v>0</v>
      </c>
      <c r="Y413" s="67">
        <f>$J413+$K413+$L413+$M413+$N413+$O413+$P413+$Q413+$R413+IF(ISBLANK($E413),0,$F413*(1-VLOOKUP($E413,'INFO_Matières recyclables'!$I$6:$M$14,4,0)))</f>
        <v>0</v>
      </c>
      <c r="Z413" s="67">
        <f>$G413+$H413+$I413+$J413+IF(ISBLANK($E413),0,$F413*VLOOKUP($E413,'INFO_Matières recyclables'!$I$6:$M$14,5,0))</f>
        <v>0</v>
      </c>
      <c r="AA413" s="67">
        <f>$K413+$L413+$M413+$N413+$O413+$P413+$Q413+$R413+IF(ISBLANK($E413),0,$F413*(1-VLOOKUP($E413,'INFO_Matières recyclables'!$I$6:$M$14,5,0)))</f>
        <v>0</v>
      </c>
    </row>
    <row r="414" spans="2:27" x14ac:dyDescent="0.35">
      <c r="B414" s="5"/>
      <c r="C414" s="5"/>
      <c r="D414" s="26"/>
      <c r="E414" s="56"/>
      <c r="F414" s="58"/>
      <c r="G414" s="54"/>
      <c r="H414" s="54"/>
      <c r="I414" s="54"/>
      <c r="J414" s="54"/>
      <c r="K414" s="54"/>
      <c r="L414" s="54"/>
      <c r="M414" s="54"/>
      <c r="N414" s="54"/>
      <c r="O414" s="54"/>
      <c r="P414" s="61"/>
      <c r="Q414" s="75"/>
      <c r="R414" s="66"/>
      <c r="T414" s="67">
        <f>$G414+$H414+$L414+IF(ISBLANK($E414),0,$F414*VLOOKUP($E414,'INFO_Matières recyclables'!$I$6:$M$14,2,0))</f>
        <v>0</v>
      </c>
      <c r="U414" s="67">
        <f>$I414+$J414+$K414+$M414+$N414+$O414+$P414+$Q414+$R414+IF(ISBLANK($E414),0,$F414*(1-VLOOKUP($E414,'INFO_Matières recyclables'!$I$6:$M$14,2,0)))</f>
        <v>0</v>
      </c>
      <c r="V414" s="67">
        <f>$G414+$H414+$K414+IF(ISBLANK($E414),0,$F414*VLOOKUP($E414,'INFO_Matières recyclables'!$I$6:$M$14,3,0))</f>
        <v>0</v>
      </c>
      <c r="W414" s="67">
        <f>$I414+$J414+$L414+$M414+$N414+$O414+$P414+$Q414+$R414+IF(ISBLANK($E414),0,$F414*(1-VLOOKUP($E414,'INFO_Matières recyclables'!$I$6:$M$14,3,0)))</f>
        <v>0</v>
      </c>
      <c r="X414" s="67">
        <f>$G414+$H414+$I414+IF(ISBLANK($E414),0,$F414*VLOOKUP($E414,'INFO_Matières recyclables'!$I$6:$M$14,4,0))</f>
        <v>0</v>
      </c>
      <c r="Y414" s="67">
        <f>$J414+$K414+$L414+$M414+$N414+$O414+$P414+$Q414+$R414+IF(ISBLANK($E414),0,$F414*(1-VLOOKUP($E414,'INFO_Matières recyclables'!$I$6:$M$14,4,0)))</f>
        <v>0</v>
      </c>
      <c r="Z414" s="67">
        <f>$G414+$H414+$I414+$J414+IF(ISBLANK($E414),0,$F414*VLOOKUP($E414,'INFO_Matières recyclables'!$I$6:$M$14,5,0))</f>
        <v>0</v>
      </c>
      <c r="AA414" s="67">
        <f>$K414+$L414+$M414+$N414+$O414+$P414+$Q414+$R414+IF(ISBLANK($E414),0,$F414*(1-VLOOKUP($E414,'INFO_Matières recyclables'!$I$6:$M$14,5,0)))</f>
        <v>0</v>
      </c>
    </row>
    <row r="415" spans="2:27" x14ac:dyDescent="0.35">
      <c r="B415" s="5"/>
      <c r="C415" s="5"/>
      <c r="D415" s="26"/>
      <c r="E415" s="56"/>
      <c r="F415" s="58"/>
      <c r="G415" s="54"/>
      <c r="H415" s="54"/>
      <c r="I415" s="54"/>
      <c r="J415" s="54"/>
      <c r="K415" s="54"/>
      <c r="L415" s="54"/>
      <c r="M415" s="54"/>
      <c r="N415" s="54"/>
      <c r="O415" s="54"/>
      <c r="P415" s="61"/>
      <c r="Q415" s="75"/>
      <c r="R415" s="66"/>
      <c r="T415" s="67">
        <f>$G415+$H415+$L415+IF(ISBLANK($E415),0,$F415*VLOOKUP($E415,'INFO_Matières recyclables'!$I$6:$M$14,2,0))</f>
        <v>0</v>
      </c>
      <c r="U415" s="67">
        <f>$I415+$J415+$K415+$M415+$N415+$O415+$P415+$Q415+$R415+IF(ISBLANK($E415),0,$F415*(1-VLOOKUP($E415,'INFO_Matières recyclables'!$I$6:$M$14,2,0)))</f>
        <v>0</v>
      </c>
      <c r="V415" s="67">
        <f>$G415+$H415+$K415+IF(ISBLANK($E415),0,$F415*VLOOKUP($E415,'INFO_Matières recyclables'!$I$6:$M$14,3,0))</f>
        <v>0</v>
      </c>
      <c r="W415" s="67">
        <f>$I415+$J415+$L415+$M415+$N415+$O415+$P415+$Q415+$R415+IF(ISBLANK($E415),0,$F415*(1-VLOOKUP($E415,'INFO_Matières recyclables'!$I$6:$M$14,3,0)))</f>
        <v>0</v>
      </c>
      <c r="X415" s="67">
        <f>$G415+$H415+$I415+IF(ISBLANK($E415),0,$F415*VLOOKUP($E415,'INFO_Matières recyclables'!$I$6:$M$14,4,0))</f>
        <v>0</v>
      </c>
      <c r="Y415" s="67">
        <f>$J415+$K415+$L415+$M415+$N415+$O415+$P415+$Q415+$R415+IF(ISBLANK($E415),0,$F415*(1-VLOOKUP($E415,'INFO_Matières recyclables'!$I$6:$M$14,4,0)))</f>
        <v>0</v>
      </c>
      <c r="Z415" s="67">
        <f>$G415+$H415+$I415+$J415+IF(ISBLANK($E415),0,$F415*VLOOKUP($E415,'INFO_Matières recyclables'!$I$6:$M$14,5,0))</f>
        <v>0</v>
      </c>
      <c r="AA415" s="67">
        <f>$K415+$L415+$M415+$N415+$O415+$P415+$Q415+$R415+IF(ISBLANK($E415),0,$F415*(1-VLOOKUP($E415,'INFO_Matières recyclables'!$I$6:$M$14,5,0)))</f>
        <v>0</v>
      </c>
    </row>
    <row r="416" spans="2:27" x14ac:dyDescent="0.35">
      <c r="B416" s="5"/>
      <c r="C416" s="5"/>
      <c r="D416" s="26"/>
      <c r="E416" s="56"/>
      <c r="F416" s="58"/>
      <c r="G416" s="54"/>
      <c r="H416" s="54"/>
      <c r="I416" s="54"/>
      <c r="J416" s="54"/>
      <c r="K416" s="54"/>
      <c r="L416" s="54"/>
      <c r="M416" s="54"/>
      <c r="N416" s="54"/>
      <c r="O416" s="54"/>
      <c r="P416" s="61"/>
      <c r="Q416" s="75"/>
      <c r="R416" s="66"/>
      <c r="T416" s="67">
        <f>$G416+$H416+$L416+IF(ISBLANK($E416),0,$F416*VLOOKUP($E416,'INFO_Matières recyclables'!$I$6:$M$14,2,0))</f>
        <v>0</v>
      </c>
      <c r="U416" s="67">
        <f>$I416+$J416+$K416+$M416+$N416+$O416+$P416+$Q416+$R416+IF(ISBLANK($E416),0,$F416*(1-VLOOKUP($E416,'INFO_Matières recyclables'!$I$6:$M$14,2,0)))</f>
        <v>0</v>
      </c>
      <c r="V416" s="67">
        <f>$G416+$H416+$K416+IF(ISBLANK($E416),0,$F416*VLOOKUP($E416,'INFO_Matières recyclables'!$I$6:$M$14,3,0))</f>
        <v>0</v>
      </c>
      <c r="W416" s="67">
        <f>$I416+$J416+$L416+$M416+$N416+$O416+$P416+$Q416+$R416+IF(ISBLANK($E416),0,$F416*(1-VLOOKUP($E416,'INFO_Matières recyclables'!$I$6:$M$14,3,0)))</f>
        <v>0</v>
      </c>
      <c r="X416" s="67">
        <f>$G416+$H416+$I416+IF(ISBLANK($E416),0,$F416*VLOOKUP($E416,'INFO_Matières recyclables'!$I$6:$M$14,4,0))</f>
        <v>0</v>
      </c>
      <c r="Y416" s="67">
        <f>$J416+$K416+$L416+$M416+$N416+$O416+$P416+$Q416+$R416+IF(ISBLANK($E416),0,$F416*(1-VLOOKUP($E416,'INFO_Matières recyclables'!$I$6:$M$14,4,0)))</f>
        <v>0</v>
      </c>
      <c r="Z416" s="67">
        <f>$G416+$H416+$I416+$J416+IF(ISBLANK($E416),0,$F416*VLOOKUP($E416,'INFO_Matières recyclables'!$I$6:$M$14,5,0))</f>
        <v>0</v>
      </c>
      <c r="AA416" s="67">
        <f>$K416+$L416+$M416+$N416+$O416+$P416+$Q416+$R416+IF(ISBLANK($E416),0,$F416*(1-VLOOKUP($E416,'INFO_Matières recyclables'!$I$6:$M$14,5,0)))</f>
        <v>0</v>
      </c>
    </row>
    <row r="417" spans="2:27" x14ac:dyDescent="0.35">
      <c r="B417" s="5"/>
      <c r="C417" s="5"/>
      <c r="D417" s="26"/>
      <c r="E417" s="56"/>
      <c r="F417" s="58"/>
      <c r="G417" s="54"/>
      <c r="H417" s="54"/>
      <c r="I417" s="54"/>
      <c r="J417" s="54"/>
      <c r="K417" s="54"/>
      <c r="L417" s="54"/>
      <c r="M417" s="54"/>
      <c r="N417" s="54"/>
      <c r="O417" s="54"/>
      <c r="P417" s="61"/>
      <c r="Q417" s="75"/>
      <c r="R417" s="66"/>
      <c r="T417" s="67">
        <f>$G417+$H417+$L417+IF(ISBLANK($E417),0,$F417*VLOOKUP($E417,'INFO_Matières recyclables'!$I$6:$M$14,2,0))</f>
        <v>0</v>
      </c>
      <c r="U417" s="67">
        <f>$I417+$J417+$K417+$M417+$N417+$O417+$P417+$Q417+$R417+IF(ISBLANK($E417),0,$F417*(1-VLOOKUP($E417,'INFO_Matières recyclables'!$I$6:$M$14,2,0)))</f>
        <v>0</v>
      </c>
      <c r="V417" s="67">
        <f>$G417+$H417+$K417+IF(ISBLANK($E417),0,$F417*VLOOKUP($E417,'INFO_Matières recyclables'!$I$6:$M$14,3,0))</f>
        <v>0</v>
      </c>
      <c r="W417" s="67">
        <f>$I417+$J417+$L417+$M417+$N417+$O417+$P417+$Q417+$R417+IF(ISBLANK($E417),0,$F417*(1-VLOOKUP($E417,'INFO_Matières recyclables'!$I$6:$M$14,3,0)))</f>
        <v>0</v>
      </c>
      <c r="X417" s="67">
        <f>$G417+$H417+$I417+IF(ISBLANK($E417),0,$F417*VLOOKUP($E417,'INFO_Matières recyclables'!$I$6:$M$14,4,0))</f>
        <v>0</v>
      </c>
      <c r="Y417" s="67">
        <f>$J417+$K417+$L417+$M417+$N417+$O417+$P417+$Q417+$R417+IF(ISBLANK($E417),0,$F417*(1-VLOOKUP($E417,'INFO_Matières recyclables'!$I$6:$M$14,4,0)))</f>
        <v>0</v>
      </c>
      <c r="Z417" s="67">
        <f>$G417+$H417+$I417+$J417+IF(ISBLANK($E417),0,$F417*VLOOKUP($E417,'INFO_Matières recyclables'!$I$6:$M$14,5,0))</f>
        <v>0</v>
      </c>
      <c r="AA417" s="67">
        <f>$K417+$L417+$M417+$N417+$O417+$P417+$Q417+$R417+IF(ISBLANK($E417),0,$F417*(1-VLOOKUP($E417,'INFO_Matières recyclables'!$I$6:$M$14,5,0)))</f>
        <v>0</v>
      </c>
    </row>
    <row r="418" spans="2:27" x14ac:dyDescent="0.35">
      <c r="B418" s="5"/>
      <c r="C418" s="5"/>
      <c r="D418" s="26"/>
      <c r="E418" s="56"/>
      <c r="F418" s="58"/>
      <c r="G418" s="54"/>
      <c r="H418" s="54"/>
      <c r="I418" s="54"/>
      <c r="J418" s="54"/>
      <c r="K418" s="54"/>
      <c r="L418" s="54"/>
      <c r="M418" s="54"/>
      <c r="N418" s="54"/>
      <c r="O418" s="54"/>
      <c r="P418" s="61"/>
      <c r="Q418" s="75"/>
      <c r="R418" s="66"/>
      <c r="T418" s="67">
        <f>$G418+$H418+$L418+IF(ISBLANK($E418),0,$F418*VLOOKUP($E418,'INFO_Matières recyclables'!$I$6:$M$14,2,0))</f>
        <v>0</v>
      </c>
      <c r="U418" s="67">
        <f>$I418+$J418+$K418+$M418+$N418+$O418+$P418+$Q418+$R418+IF(ISBLANK($E418),0,$F418*(1-VLOOKUP($E418,'INFO_Matières recyclables'!$I$6:$M$14,2,0)))</f>
        <v>0</v>
      </c>
      <c r="V418" s="67">
        <f>$G418+$H418+$K418+IF(ISBLANK($E418),0,$F418*VLOOKUP($E418,'INFO_Matières recyclables'!$I$6:$M$14,3,0))</f>
        <v>0</v>
      </c>
      <c r="W418" s="67">
        <f>$I418+$J418+$L418+$M418+$N418+$O418+$P418+$Q418+$R418+IF(ISBLANK($E418),0,$F418*(1-VLOOKUP($E418,'INFO_Matières recyclables'!$I$6:$M$14,3,0)))</f>
        <v>0</v>
      </c>
      <c r="X418" s="67">
        <f>$G418+$H418+$I418+IF(ISBLANK($E418),0,$F418*VLOOKUP($E418,'INFO_Matières recyclables'!$I$6:$M$14,4,0))</f>
        <v>0</v>
      </c>
      <c r="Y418" s="67">
        <f>$J418+$K418+$L418+$M418+$N418+$O418+$P418+$Q418+$R418+IF(ISBLANK($E418),0,$F418*(1-VLOOKUP($E418,'INFO_Matières recyclables'!$I$6:$M$14,4,0)))</f>
        <v>0</v>
      </c>
      <c r="Z418" s="67">
        <f>$G418+$H418+$I418+$J418+IF(ISBLANK($E418),0,$F418*VLOOKUP($E418,'INFO_Matières recyclables'!$I$6:$M$14,5,0))</f>
        <v>0</v>
      </c>
      <c r="AA418" s="67">
        <f>$K418+$L418+$M418+$N418+$O418+$P418+$Q418+$R418+IF(ISBLANK($E418),0,$F418*(1-VLOOKUP($E418,'INFO_Matières recyclables'!$I$6:$M$14,5,0)))</f>
        <v>0</v>
      </c>
    </row>
    <row r="419" spans="2:27" x14ac:dyDescent="0.35">
      <c r="B419" s="5"/>
      <c r="C419" s="5"/>
      <c r="D419" s="26"/>
      <c r="E419" s="56"/>
      <c r="F419" s="58"/>
      <c r="G419" s="54"/>
      <c r="H419" s="54"/>
      <c r="I419" s="54"/>
      <c r="J419" s="54"/>
      <c r="K419" s="54"/>
      <c r="L419" s="54"/>
      <c r="M419" s="54"/>
      <c r="N419" s="54"/>
      <c r="O419" s="54"/>
      <c r="P419" s="61"/>
      <c r="Q419" s="75"/>
      <c r="R419" s="66"/>
      <c r="T419" s="67">
        <f>$G419+$H419+$L419+IF(ISBLANK($E419),0,$F419*VLOOKUP($E419,'INFO_Matières recyclables'!$I$6:$M$14,2,0))</f>
        <v>0</v>
      </c>
      <c r="U419" s="67">
        <f>$I419+$J419+$K419+$M419+$N419+$O419+$P419+$Q419+$R419+IF(ISBLANK($E419),0,$F419*(1-VLOOKUP($E419,'INFO_Matières recyclables'!$I$6:$M$14,2,0)))</f>
        <v>0</v>
      </c>
      <c r="V419" s="67">
        <f>$G419+$H419+$K419+IF(ISBLANK($E419),0,$F419*VLOOKUP($E419,'INFO_Matières recyclables'!$I$6:$M$14,3,0))</f>
        <v>0</v>
      </c>
      <c r="W419" s="67">
        <f>$I419+$J419+$L419+$M419+$N419+$O419+$P419+$Q419+$R419+IF(ISBLANK($E419),0,$F419*(1-VLOOKUP($E419,'INFO_Matières recyclables'!$I$6:$M$14,3,0)))</f>
        <v>0</v>
      </c>
      <c r="X419" s="67">
        <f>$G419+$H419+$I419+IF(ISBLANK($E419),0,$F419*VLOOKUP($E419,'INFO_Matières recyclables'!$I$6:$M$14,4,0))</f>
        <v>0</v>
      </c>
      <c r="Y419" s="67">
        <f>$J419+$K419+$L419+$M419+$N419+$O419+$P419+$Q419+$R419+IF(ISBLANK($E419),0,$F419*(1-VLOOKUP($E419,'INFO_Matières recyclables'!$I$6:$M$14,4,0)))</f>
        <v>0</v>
      </c>
      <c r="Z419" s="67">
        <f>$G419+$H419+$I419+$J419+IF(ISBLANK($E419),0,$F419*VLOOKUP($E419,'INFO_Matières recyclables'!$I$6:$M$14,5,0))</f>
        <v>0</v>
      </c>
      <c r="AA419" s="67">
        <f>$K419+$L419+$M419+$N419+$O419+$P419+$Q419+$R419+IF(ISBLANK($E419),0,$F419*(1-VLOOKUP($E419,'INFO_Matières recyclables'!$I$6:$M$14,5,0)))</f>
        <v>0</v>
      </c>
    </row>
    <row r="420" spans="2:27" x14ac:dyDescent="0.35">
      <c r="B420" s="5"/>
      <c r="C420" s="5"/>
      <c r="D420" s="26"/>
      <c r="E420" s="56"/>
      <c r="F420" s="58"/>
      <c r="G420" s="54"/>
      <c r="H420" s="54"/>
      <c r="I420" s="54"/>
      <c r="J420" s="54"/>
      <c r="K420" s="54"/>
      <c r="L420" s="54"/>
      <c r="M420" s="54"/>
      <c r="N420" s="54"/>
      <c r="O420" s="54"/>
      <c r="P420" s="61"/>
      <c r="Q420" s="75"/>
      <c r="R420" s="66"/>
      <c r="T420" s="67">
        <f>$G420+$H420+$L420+IF(ISBLANK($E420),0,$F420*VLOOKUP($E420,'INFO_Matières recyclables'!$I$6:$M$14,2,0))</f>
        <v>0</v>
      </c>
      <c r="U420" s="67">
        <f>$I420+$J420+$K420+$M420+$N420+$O420+$P420+$Q420+$R420+IF(ISBLANK($E420),0,$F420*(1-VLOOKUP($E420,'INFO_Matières recyclables'!$I$6:$M$14,2,0)))</f>
        <v>0</v>
      </c>
      <c r="V420" s="67">
        <f>$G420+$H420+$K420+IF(ISBLANK($E420),0,$F420*VLOOKUP($E420,'INFO_Matières recyclables'!$I$6:$M$14,3,0))</f>
        <v>0</v>
      </c>
      <c r="W420" s="67">
        <f>$I420+$J420+$L420+$M420+$N420+$O420+$P420+$Q420+$R420+IF(ISBLANK($E420),0,$F420*(1-VLOOKUP($E420,'INFO_Matières recyclables'!$I$6:$M$14,3,0)))</f>
        <v>0</v>
      </c>
      <c r="X420" s="67">
        <f>$G420+$H420+$I420+IF(ISBLANK($E420),0,$F420*VLOOKUP($E420,'INFO_Matières recyclables'!$I$6:$M$14,4,0))</f>
        <v>0</v>
      </c>
      <c r="Y420" s="67">
        <f>$J420+$K420+$L420+$M420+$N420+$O420+$P420+$Q420+$R420+IF(ISBLANK($E420),0,$F420*(1-VLOOKUP($E420,'INFO_Matières recyclables'!$I$6:$M$14,4,0)))</f>
        <v>0</v>
      </c>
      <c r="Z420" s="67">
        <f>$G420+$H420+$I420+$J420+IF(ISBLANK($E420),0,$F420*VLOOKUP($E420,'INFO_Matières recyclables'!$I$6:$M$14,5,0))</f>
        <v>0</v>
      </c>
      <c r="AA420" s="67">
        <f>$K420+$L420+$M420+$N420+$O420+$P420+$Q420+$R420+IF(ISBLANK($E420),0,$F420*(1-VLOOKUP($E420,'INFO_Matières recyclables'!$I$6:$M$14,5,0)))</f>
        <v>0</v>
      </c>
    </row>
    <row r="421" spans="2:27" x14ac:dyDescent="0.35">
      <c r="B421" s="5"/>
      <c r="C421" s="5"/>
      <c r="D421" s="26"/>
      <c r="E421" s="56"/>
      <c r="F421" s="58"/>
      <c r="G421" s="54"/>
      <c r="H421" s="54"/>
      <c r="I421" s="54"/>
      <c r="J421" s="54"/>
      <c r="K421" s="54"/>
      <c r="L421" s="54"/>
      <c r="M421" s="54"/>
      <c r="N421" s="54"/>
      <c r="O421" s="54"/>
      <c r="P421" s="61"/>
      <c r="Q421" s="75"/>
      <c r="R421" s="66"/>
      <c r="T421" s="67">
        <f>$G421+$H421+$L421+IF(ISBLANK($E421),0,$F421*VLOOKUP($E421,'INFO_Matières recyclables'!$I$6:$M$14,2,0))</f>
        <v>0</v>
      </c>
      <c r="U421" s="67">
        <f>$I421+$J421+$K421+$M421+$N421+$O421+$P421+$Q421+$R421+IF(ISBLANK($E421),0,$F421*(1-VLOOKUP($E421,'INFO_Matières recyclables'!$I$6:$M$14,2,0)))</f>
        <v>0</v>
      </c>
      <c r="V421" s="67">
        <f>$G421+$H421+$K421+IF(ISBLANK($E421),0,$F421*VLOOKUP($E421,'INFO_Matières recyclables'!$I$6:$M$14,3,0))</f>
        <v>0</v>
      </c>
      <c r="W421" s="67">
        <f>$I421+$J421+$L421+$M421+$N421+$O421+$P421+$Q421+$R421+IF(ISBLANK($E421),0,$F421*(1-VLOOKUP($E421,'INFO_Matières recyclables'!$I$6:$M$14,3,0)))</f>
        <v>0</v>
      </c>
      <c r="X421" s="67">
        <f>$G421+$H421+$I421+IF(ISBLANK($E421),0,$F421*VLOOKUP($E421,'INFO_Matières recyclables'!$I$6:$M$14,4,0))</f>
        <v>0</v>
      </c>
      <c r="Y421" s="67">
        <f>$J421+$K421+$L421+$M421+$N421+$O421+$P421+$Q421+$R421+IF(ISBLANK($E421),0,$F421*(1-VLOOKUP($E421,'INFO_Matières recyclables'!$I$6:$M$14,4,0)))</f>
        <v>0</v>
      </c>
      <c r="Z421" s="67">
        <f>$G421+$H421+$I421+$J421+IF(ISBLANK($E421),0,$F421*VLOOKUP($E421,'INFO_Matières recyclables'!$I$6:$M$14,5,0))</f>
        <v>0</v>
      </c>
      <c r="AA421" s="67">
        <f>$K421+$L421+$M421+$N421+$O421+$P421+$Q421+$R421+IF(ISBLANK($E421),0,$F421*(1-VLOOKUP($E421,'INFO_Matières recyclables'!$I$6:$M$14,5,0)))</f>
        <v>0</v>
      </c>
    </row>
    <row r="422" spans="2:27" x14ac:dyDescent="0.35">
      <c r="B422" s="5"/>
      <c r="C422" s="5"/>
      <c r="D422" s="26"/>
      <c r="E422" s="56"/>
      <c r="F422" s="58"/>
      <c r="G422" s="54"/>
      <c r="H422" s="54"/>
      <c r="I422" s="54"/>
      <c r="J422" s="54"/>
      <c r="K422" s="54"/>
      <c r="L422" s="54"/>
      <c r="M422" s="54"/>
      <c r="N422" s="54"/>
      <c r="O422" s="54"/>
      <c r="P422" s="61"/>
      <c r="Q422" s="75"/>
      <c r="R422" s="66"/>
      <c r="T422" s="67">
        <f>$G422+$H422+$L422+IF(ISBLANK($E422),0,$F422*VLOOKUP($E422,'INFO_Matières recyclables'!$I$6:$M$14,2,0))</f>
        <v>0</v>
      </c>
      <c r="U422" s="67">
        <f>$I422+$J422+$K422+$M422+$N422+$O422+$P422+$Q422+$R422+IF(ISBLANK($E422),0,$F422*(1-VLOOKUP($E422,'INFO_Matières recyclables'!$I$6:$M$14,2,0)))</f>
        <v>0</v>
      </c>
      <c r="V422" s="67">
        <f>$G422+$H422+$K422+IF(ISBLANK($E422),0,$F422*VLOOKUP($E422,'INFO_Matières recyclables'!$I$6:$M$14,3,0))</f>
        <v>0</v>
      </c>
      <c r="W422" s="67">
        <f>$I422+$J422+$L422+$M422+$N422+$O422+$P422+$Q422+$R422+IF(ISBLANK($E422),0,$F422*(1-VLOOKUP($E422,'INFO_Matières recyclables'!$I$6:$M$14,3,0)))</f>
        <v>0</v>
      </c>
      <c r="X422" s="67">
        <f>$G422+$H422+$I422+IF(ISBLANK($E422),0,$F422*VLOOKUP($E422,'INFO_Matières recyclables'!$I$6:$M$14,4,0))</f>
        <v>0</v>
      </c>
      <c r="Y422" s="67">
        <f>$J422+$K422+$L422+$M422+$N422+$O422+$P422+$Q422+$R422+IF(ISBLANK($E422),0,$F422*(1-VLOOKUP($E422,'INFO_Matières recyclables'!$I$6:$M$14,4,0)))</f>
        <v>0</v>
      </c>
      <c r="Z422" s="67">
        <f>$G422+$H422+$I422+$J422+IF(ISBLANK($E422),0,$F422*VLOOKUP($E422,'INFO_Matières recyclables'!$I$6:$M$14,5,0))</f>
        <v>0</v>
      </c>
      <c r="AA422" s="67">
        <f>$K422+$L422+$M422+$N422+$O422+$P422+$Q422+$R422+IF(ISBLANK($E422),0,$F422*(1-VLOOKUP($E422,'INFO_Matières recyclables'!$I$6:$M$14,5,0)))</f>
        <v>0</v>
      </c>
    </row>
    <row r="423" spans="2:27" x14ac:dyDescent="0.35">
      <c r="B423" s="5"/>
      <c r="C423" s="5"/>
      <c r="D423" s="26"/>
      <c r="E423" s="56"/>
      <c r="F423" s="58"/>
      <c r="G423" s="54"/>
      <c r="H423" s="54"/>
      <c r="I423" s="54"/>
      <c r="J423" s="54"/>
      <c r="K423" s="54"/>
      <c r="L423" s="54"/>
      <c r="M423" s="54"/>
      <c r="N423" s="54"/>
      <c r="O423" s="54"/>
      <c r="P423" s="61"/>
      <c r="Q423" s="75"/>
      <c r="R423" s="66"/>
      <c r="T423" s="67">
        <f>$G423+$H423+$L423+IF(ISBLANK($E423),0,$F423*VLOOKUP($E423,'INFO_Matières recyclables'!$I$6:$M$14,2,0))</f>
        <v>0</v>
      </c>
      <c r="U423" s="67">
        <f>$I423+$J423+$K423+$M423+$N423+$O423+$P423+$Q423+$R423+IF(ISBLANK($E423),0,$F423*(1-VLOOKUP($E423,'INFO_Matières recyclables'!$I$6:$M$14,2,0)))</f>
        <v>0</v>
      </c>
      <c r="V423" s="67">
        <f>$G423+$H423+$K423+IF(ISBLANK($E423),0,$F423*VLOOKUP($E423,'INFO_Matières recyclables'!$I$6:$M$14,3,0))</f>
        <v>0</v>
      </c>
      <c r="W423" s="67">
        <f>$I423+$J423+$L423+$M423+$N423+$O423+$P423+$Q423+$R423+IF(ISBLANK($E423),0,$F423*(1-VLOOKUP($E423,'INFO_Matières recyclables'!$I$6:$M$14,3,0)))</f>
        <v>0</v>
      </c>
      <c r="X423" s="67">
        <f>$G423+$H423+$I423+IF(ISBLANK($E423),0,$F423*VLOOKUP($E423,'INFO_Matières recyclables'!$I$6:$M$14,4,0))</f>
        <v>0</v>
      </c>
      <c r="Y423" s="67">
        <f>$J423+$K423+$L423+$M423+$N423+$O423+$P423+$Q423+$R423+IF(ISBLANK($E423),0,$F423*(1-VLOOKUP($E423,'INFO_Matières recyclables'!$I$6:$M$14,4,0)))</f>
        <v>0</v>
      </c>
      <c r="Z423" s="67">
        <f>$G423+$H423+$I423+$J423+IF(ISBLANK($E423),0,$F423*VLOOKUP($E423,'INFO_Matières recyclables'!$I$6:$M$14,5,0))</f>
        <v>0</v>
      </c>
      <c r="AA423" s="67">
        <f>$K423+$L423+$M423+$N423+$O423+$P423+$Q423+$R423+IF(ISBLANK($E423),0,$F423*(1-VLOOKUP($E423,'INFO_Matières recyclables'!$I$6:$M$14,5,0)))</f>
        <v>0</v>
      </c>
    </row>
    <row r="424" spans="2:27" x14ac:dyDescent="0.35">
      <c r="B424" s="5"/>
      <c r="C424" s="5"/>
      <c r="D424" s="26"/>
      <c r="E424" s="56"/>
      <c r="F424" s="58"/>
      <c r="G424" s="54"/>
      <c r="H424" s="54"/>
      <c r="I424" s="54"/>
      <c r="J424" s="54"/>
      <c r="K424" s="54"/>
      <c r="L424" s="54"/>
      <c r="M424" s="54"/>
      <c r="N424" s="54"/>
      <c r="O424" s="54"/>
      <c r="P424" s="61"/>
      <c r="Q424" s="75"/>
      <c r="R424" s="66"/>
      <c r="T424" s="67">
        <f>$G424+$H424+$L424+IF(ISBLANK($E424),0,$F424*VLOOKUP($E424,'INFO_Matières recyclables'!$I$6:$M$14,2,0))</f>
        <v>0</v>
      </c>
      <c r="U424" s="67">
        <f>$I424+$J424+$K424+$M424+$N424+$O424+$P424+$Q424+$R424+IF(ISBLANK($E424),0,$F424*(1-VLOOKUP($E424,'INFO_Matières recyclables'!$I$6:$M$14,2,0)))</f>
        <v>0</v>
      </c>
      <c r="V424" s="67">
        <f>$G424+$H424+$K424+IF(ISBLANK($E424),0,$F424*VLOOKUP($E424,'INFO_Matières recyclables'!$I$6:$M$14,3,0))</f>
        <v>0</v>
      </c>
      <c r="W424" s="67">
        <f>$I424+$J424+$L424+$M424+$N424+$O424+$P424+$Q424+$R424+IF(ISBLANK($E424),0,$F424*(1-VLOOKUP($E424,'INFO_Matières recyclables'!$I$6:$M$14,3,0)))</f>
        <v>0</v>
      </c>
      <c r="X424" s="67">
        <f>$G424+$H424+$I424+IF(ISBLANK($E424),0,$F424*VLOOKUP($E424,'INFO_Matières recyclables'!$I$6:$M$14,4,0))</f>
        <v>0</v>
      </c>
      <c r="Y424" s="67">
        <f>$J424+$K424+$L424+$M424+$N424+$O424+$P424+$Q424+$R424+IF(ISBLANK($E424),0,$F424*(1-VLOOKUP($E424,'INFO_Matières recyclables'!$I$6:$M$14,4,0)))</f>
        <v>0</v>
      </c>
      <c r="Z424" s="67">
        <f>$G424+$H424+$I424+$J424+IF(ISBLANK($E424),0,$F424*VLOOKUP($E424,'INFO_Matières recyclables'!$I$6:$M$14,5,0))</f>
        <v>0</v>
      </c>
      <c r="AA424" s="67">
        <f>$K424+$L424+$M424+$N424+$O424+$P424+$Q424+$R424+IF(ISBLANK($E424),0,$F424*(1-VLOOKUP($E424,'INFO_Matières recyclables'!$I$6:$M$14,5,0)))</f>
        <v>0</v>
      </c>
    </row>
    <row r="425" spans="2:27" x14ac:dyDescent="0.35">
      <c r="B425" s="5"/>
      <c r="C425" s="5"/>
      <c r="D425" s="26"/>
      <c r="E425" s="56"/>
      <c r="F425" s="58"/>
      <c r="G425" s="54"/>
      <c r="H425" s="54"/>
      <c r="I425" s="54"/>
      <c r="J425" s="54"/>
      <c r="K425" s="54"/>
      <c r="L425" s="54"/>
      <c r="M425" s="54"/>
      <c r="N425" s="54"/>
      <c r="O425" s="54"/>
      <c r="P425" s="61"/>
      <c r="Q425" s="75"/>
      <c r="R425" s="66"/>
      <c r="T425" s="67">
        <f>$G425+$H425+$L425+IF(ISBLANK($E425),0,$F425*VLOOKUP($E425,'INFO_Matières recyclables'!$I$6:$M$14,2,0))</f>
        <v>0</v>
      </c>
      <c r="U425" s="67">
        <f>$I425+$J425+$K425+$M425+$N425+$O425+$P425+$Q425+$R425+IF(ISBLANK($E425),0,$F425*(1-VLOOKUP($E425,'INFO_Matières recyclables'!$I$6:$M$14,2,0)))</f>
        <v>0</v>
      </c>
      <c r="V425" s="67">
        <f>$G425+$H425+$K425+IF(ISBLANK($E425),0,$F425*VLOOKUP($E425,'INFO_Matières recyclables'!$I$6:$M$14,3,0))</f>
        <v>0</v>
      </c>
      <c r="W425" s="67">
        <f>$I425+$J425+$L425+$M425+$N425+$O425+$P425+$Q425+$R425+IF(ISBLANK($E425),0,$F425*(1-VLOOKUP($E425,'INFO_Matières recyclables'!$I$6:$M$14,3,0)))</f>
        <v>0</v>
      </c>
      <c r="X425" s="67">
        <f>$G425+$H425+$I425+IF(ISBLANK($E425),0,$F425*VLOOKUP($E425,'INFO_Matières recyclables'!$I$6:$M$14,4,0))</f>
        <v>0</v>
      </c>
      <c r="Y425" s="67">
        <f>$J425+$K425+$L425+$M425+$N425+$O425+$P425+$Q425+$R425+IF(ISBLANK($E425),0,$F425*(1-VLOOKUP($E425,'INFO_Matières recyclables'!$I$6:$M$14,4,0)))</f>
        <v>0</v>
      </c>
      <c r="Z425" s="67">
        <f>$G425+$H425+$I425+$J425+IF(ISBLANK($E425),0,$F425*VLOOKUP($E425,'INFO_Matières recyclables'!$I$6:$M$14,5,0))</f>
        <v>0</v>
      </c>
      <c r="AA425" s="67">
        <f>$K425+$L425+$M425+$N425+$O425+$P425+$Q425+$R425+IF(ISBLANK($E425),0,$F425*(1-VLOOKUP($E425,'INFO_Matières recyclables'!$I$6:$M$14,5,0)))</f>
        <v>0</v>
      </c>
    </row>
    <row r="426" spans="2:27" x14ac:dyDescent="0.35">
      <c r="B426" s="5"/>
      <c r="C426" s="5"/>
      <c r="D426" s="26"/>
      <c r="E426" s="56"/>
      <c r="F426" s="58"/>
      <c r="G426" s="54"/>
      <c r="H426" s="54"/>
      <c r="I426" s="54"/>
      <c r="J426" s="54"/>
      <c r="K426" s="54"/>
      <c r="L426" s="54"/>
      <c r="M426" s="54"/>
      <c r="N426" s="54"/>
      <c r="O426" s="54"/>
      <c r="P426" s="61"/>
      <c r="Q426" s="75"/>
      <c r="R426" s="66"/>
      <c r="T426" s="67">
        <f>$G426+$H426+$L426+IF(ISBLANK($E426),0,$F426*VLOOKUP($E426,'INFO_Matières recyclables'!$I$6:$M$14,2,0))</f>
        <v>0</v>
      </c>
      <c r="U426" s="67">
        <f>$I426+$J426+$K426+$M426+$N426+$O426+$P426+$Q426+$R426+IF(ISBLANK($E426),0,$F426*(1-VLOOKUP($E426,'INFO_Matières recyclables'!$I$6:$M$14,2,0)))</f>
        <v>0</v>
      </c>
      <c r="V426" s="67">
        <f>$G426+$H426+$K426+IF(ISBLANK($E426),0,$F426*VLOOKUP($E426,'INFO_Matières recyclables'!$I$6:$M$14,3,0))</f>
        <v>0</v>
      </c>
      <c r="W426" s="67">
        <f>$I426+$J426+$L426+$M426+$N426+$O426+$P426+$Q426+$R426+IF(ISBLANK($E426),0,$F426*(1-VLOOKUP($E426,'INFO_Matières recyclables'!$I$6:$M$14,3,0)))</f>
        <v>0</v>
      </c>
      <c r="X426" s="67">
        <f>$G426+$H426+$I426+IF(ISBLANK($E426),0,$F426*VLOOKUP($E426,'INFO_Matières recyclables'!$I$6:$M$14,4,0))</f>
        <v>0</v>
      </c>
      <c r="Y426" s="67">
        <f>$J426+$K426+$L426+$M426+$N426+$O426+$P426+$Q426+$R426+IF(ISBLANK($E426),0,$F426*(1-VLOOKUP($E426,'INFO_Matières recyclables'!$I$6:$M$14,4,0)))</f>
        <v>0</v>
      </c>
      <c r="Z426" s="67">
        <f>$G426+$H426+$I426+$J426+IF(ISBLANK($E426),0,$F426*VLOOKUP($E426,'INFO_Matières recyclables'!$I$6:$M$14,5,0))</f>
        <v>0</v>
      </c>
      <c r="AA426" s="67">
        <f>$K426+$L426+$M426+$N426+$O426+$P426+$Q426+$R426+IF(ISBLANK($E426),0,$F426*(1-VLOOKUP($E426,'INFO_Matières recyclables'!$I$6:$M$14,5,0)))</f>
        <v>0</v>
      </c>
    </row>
    <row r="427" spans="2:27" x14ac:dyDescent="0.35">
      <c r="B427" s="5"/>
      <c r="C427" s="5"/>
      <c r="D427" s="26"/>
      <c r="E427" s="56"/>
      <c r="F427" s="58"/>
      <c r="G427" s="54"/>
      <c r="H427" s="54"/>
      <c r="I427" s="54"/>
      <c r="J427" s="54"/>
      <c r="K427" s="54"/>
      <c r="L427" s="54"/>
      <c r="M427" s="54"/>
      <c r="N427" s="54"/>
      <c r="O427" s="54"/>
      <c r="P427" s="61"/>
      <c r="Q427" s="75"/>
      <c r="R427" s="66"/>
      <c r="T427" s="67">
        <f>$G427+$H427+$L427+IF(ISBLANK($E427),0,$F427*VLOOKUP($E427,'INFO_Matières recyclables'!$I$6:$M$14,2,0))</f>
        <v>0</v>
      </c>
      <c r="U427" s="67">
        <f>$I427+$J427+$K427+$M427+$N427+$O427+$P427+$Q427+$R427+IF(ISBLANK($E427),0,$F427*(1-VLOOKUP($E427,'INFO_Matières recyclables'!$I$6:$M$14,2,0)))</f>
        <v>0</v>
      </c>
      <c r="V427" s="67">
        <f>$G427+$H427+$K427+IF(ISBLANK($E427),0,$F427*VLOOKUP($E427,'INFO_Matières recyclables'!$I$6:$M$14,3,0))</f>
        <v>0</v>
      </c>
      <c r="W427" s="67">
        <f>$I427+$J427+$L427+$M427+$N427+$O427+$P427+$Q427+$R427+IF(ISBLANK($E427),0,$F427*(1-VLOOKUP($E427,'INFO_Matières recyclables'!$I$6:$M$14,3,0)))</f>
        <v>0</v>
      </c>
      <c r="X427" s="67">
        <f>$G427+$H427+$I427+IF(ISBLANK($E427),0,$F427*VLOOKUP($E427,'INFO_Matières recyclables'!$I$6:$M$14,4,0))</f>
        <v>0</v>
      </c>
      <c r="Y427" s="67">
        <f>$J427+$K427+$L427+$M427+$N427+$O427+$P427+$Q427+$R427+IF(ISBLANK($E427),0,$F427*(1-VLOOKUP($E427,'INFO_Matières recyclables'!$I$6:$M$14,4,0)))</f>
        <v>0</v>
      </c>
      <c r="Z427" s="67">
        <f>$G427+$H427+$I427+$J427+IF(ISBLANK($E427),0,$F427*VLOOKUP($E427,'INFO_Matières recyclables'!$I$6:$M$14,5,0))</f>
        <v>0</v>
      </c>
      <c r="AA427" s="67">
        <f>$K427+$L427+$M427+$N427+$O427+$P427+$Q427+$R427+IF(ISBLANK($E427),0,$F427*(1-VLOOKUP($E427,'INFO_Matières recyclables'!$I$6:$M$14,5,0)))</f>
        <v>0</v>
      </c>
    </row>
    <row r="428" spans="2:27" x14ac:dyDescent="0.35">
      <c r="B428" s="5"/>
      <c r="C428" s="5"/>
      <c r="D428" s="26"/>
      <c r="E428" s="56"/>
      <c r="F428" s="58"/>
      <c r="G428" s="54"/>
      <c r="H428" s="54"/>
      <c r="I428" s="54"/>
      <c r="J428" s="54"/>
      <c r="K428" s="54"/>
      <c r="L428" s="54"/>
      <c r="M428" s="54"/>
      <c r="N428" s="54"/>
      <c r="O428" s="54"/>
      <c r="P428" s="61"/>
      <c r="Q428" s="75"/>
      <c r="R428" s="66"/>
      <c r="T428" s="67">
        <f>$G428+$H428+$L428+IF(ISBLANK($E428),0,$F428*VLOOKUP($E428,'INFO_Matières recyclables'!$I$6:$M$14,2,0))</f>
        <v>0</v>
      </c>
      <c r="U428" s="67">
        <f>$I428+$J428+$K428+$M428+$N428+$O428+$P428+$Q428+$R428+IF(ISBLANK($E428),0,$F428*(1-VLOOKUP($E428,'INFO_Matières recyclables'!$I$6:$M$14,2,0)))</f>
        <v>0</v>
      </c>
      <c r="V428" s="67">
        <f>$G428+$H428+$K428+IF(ISBLANK($E428),0,$F428*VLOOKUP($E428,'INFO_Matières recyclables'!$I$6:$M$14,3,0))</f>
        <v>0</v>
      </c>
      <c r="W428" s="67">
        <f>$I428+$J428+$L428+$M428+$N428+$O428+$P428+$Q428+$R428+IF(ISBLANK($E428),0,$F428*(1-VLOOKUP($E428,'INFO_Matières recyclables'!$I$6:$M$14,3,0)))</f>
        <v>0</v>
      </c>
      <c r="X428" s="67">
        <f>$G428+$H428+$I428+IF(ISBLANK($E428),0,$F428*VLOOKUP($E428,'INFO_Matières recyclables'!$I$6:$M$14,4,0))</f>
        <v>0</v>
      </c>
      <c r="Y428" s="67">
        <f>$J428+$K428+$L428+$M428+$N428+$O428+$P428+$Q428+$R428+IF(ISBLANK($E428),0,$F428*(1-VLOOKUP($E428,'INFO_Matières recyclables'!$I$6:$M$14,4,0)))</f>
        <v>0</v>
      </c>
      <c r="Z428" s="67">
        <f>$G428+$H428+$I428+$J428+IF(ISBLANK($E428),0,$F428*VLOOKUP($E428,'INFO_Matières recyclables'!$I$6:$M$14,5,0))</f>
        <v>0</v>
      </c>
      <c r="AA428" s="67">
        <f>$K428+$L428+$M428+$N428+$O428+$P428+$Q428+$R428+IF(ISBLANK($E428),0,$F428*(1-VLOOKUP($E428,'INFO_Matières recyclables'!$I$6:$M$14,5,0)))</f>
        <v>0</v>
      </c>
    </row>
    <row r="429" spans="2:27" x14ac:dyDescent="0.35">
      <c r="B429" s="5"/>
      <c r="C429" s="5"/>
      <c r="D429" s="26"/>
      <c r="E429" s="56"/>
      <c r="F429" s="58"/>
      <c r="G429" s="54"/>
      <c r="H429" s="54"/>
      <c r="I429" s="54"/>
      <c r="J429" s="54"/>
      <c r="K429" s="54"/>
      <c r="L429" s="54"/>
      <c r="M429" s="54"/>
      <c r="N429" s="54"/>
      <c r="O429" s="54"/>
      <c r="P429" s="61"/>
      <c r="Q429" s="75"/>
      <c r="R429" s="66"/>
      <c r="T429" s="67">
        <f>$G429+$H429+$L429+IF(ISBLANK($E429),0,$F429*VLOOKUP($E429,'INFO_Matières recyclables'!$I$6:$M$14,2,0))</f>
        <v>0</v>
      </c>
      <c r="U429" s="67">
        <f>$I429+$J429+$K429+$M429+$N429+$O429+$P429+$Q429+$R429+IF(ISBLANK($E429),0,$F429*(1-VLOOKUP($E429,'INFO_Matières recyclables'!$I$6:$M$14,2,0)))</f>
        <v>0</v>
      </c>
      <c r="V429" s="67">
        <f>$G429+$H429+$K429+IF(ISBLANK($E429),0,$F429*VLOOKUP($E429,'INFO_Matières recyclables'!$I$6:$M$14,3,0))</f>
        <v>0</v>
      </c>
      <c r="W429" s="67">
        <f>$I429+$J429+$L429+$M429+$N429+$O429+$P429+$Q429+$R429+IF(ISBLANK($E429),0,$F429*(1-VLOOKUP($E429,'INFO_Matières recyclables'!$I$6:$M$14,3,0)))</f>
        <v>0</v>
      </c>
      <c r="X429" s="67">
        <f>$G429+$H429+$I429+IF(ISBLANK($E429),0,$F429*VLOOKUP($E429,'INFO_Matières recyclables'!$I$6:$M$14,4,0))</f>
        <v>0</v>
      </c>
      <c r="Y429" s="67">
        <f>$J429+$K429+$L429+$M429+$N429+$O429+$P429+$Q429+$R429+IF(ISBLANK($E429),0,$F429*(1-VLOOKUP($E429,'INFO_Matières recyclables'!$I$6:$M$14,4,0)))</f>
        <v>0</v>
      </c>
      <c r="Z429" s="67">
        <f>$G429+$H429+$I429+$J429+IF(ISBLANK($E429),0,$F429*VLOOKUP($E429,'INFO_Matières recyclables'!$I$6:$M$14,5,0))</f>
        <v>0</v>
      </c>
      <c r="AA429" s="67">
        <f>$K429+$L429+$M429+$N429+$O429+$P429+$Q429+$R429+IF(ISBLANK($E429),0,$F429*(1-VLOOKUP($E429,'INFO_Matières recyclables'!$I$6:$M$14,5,0)))</f>
        <v>0</v>
      </c>
    </row>
    <row r="430" spans="2:27" x14ac:dyDescent="0.35">
      <c r="B430" s="5"/>
      <c r="C430" s="5"/>
      <c r="D430" s="26"/>
      <c r="E430" s="56"/>
      <c r="F430" s="58"/>
      <c r="G430" s="54"/>
      <c r="H430" s="54"/>
      <c r="I430" s="54"/>
      <c r="J430" s="54"/>
      <c r="K430" s="54"/>
      <c r="L430" s="54"/>
      <c r="M430" s="54"/>
      <c r="N430" s="54"/>
      <c r="O430" s="54"/>
      <c r="P430" s="61"/>
      <c r="Q430" s="75"/>
      <c r="R430" s="66"/>
      <c r="T430" s="67">
        <f>$G430+$H430+$L430+IF(ISBLANK($E430),0,$F430*VLOOKUP($E430,'INFO_Matières recyclables'!$I$6:$M$14,2,0))</f>
        <v>0</v>
      </c>
      <c r="U430" s="67">
        <f>$I430+$J430+$K430+$M430+$N430+$O430+$P430+$Q430+$R430+IF(ISBLANK($E430),0,$F430*(1-VLOOKUP($E430,'INFO_Matières recyclables'!$I$6:$M$14,2,0)))</f>
        <v>0</v>
      </c>
      <c r="V430" s="67">
        <f>$G430+$H430+$K430+IF(ISBLANK($E430),0,$F430*VLOOKUP($E430,'INFO_Matières recyclables'!$I$6:$M$14,3,0))</f>
        <v>0</v>
      </c>
      <c r="W430" s="67">
        <f>$I430+$J430+$L430+$M430+$N430+$O430+$P430+$Q430+$R430+IF(ISBLANK($E430),0,$F430*(1-VLOOKUP($E430,'INFO_Matières recyclables'!$I$6:$M$14,3,0)))</f>
        <v>0</v>
      </c>
      <c r="X430" s="67">
        <f>$G430+$H430+$I430+IF(ISBLANK($E430),0,$F430*VLOOKUP($E430,'INFO_Matières recyclables'!$I$6:$M$14,4,0))</f>
        <v>0</v>
      </c>
      <c r="Y430" s="67">
        <f>$J430+$K430+$L430+$M430+$N430+$O430+$P430+$Q430+$R430+IF(ISBLANK($E430),0,$F430*(1-VLOOKUP($E430,'INFO_Matières recyclables'!$I$6:$M$14,4,0)))</f>
        <v>0</v>
      </c>
      <c r="Z430" s="67">
        <f>$G430+$H430+$I430+$J430+IF(ISBLANK($E430),0,$F430*VLOOKUP($E430,'INFO_Matières recyclables'!$I$6:$M$14,5,0))</f>
        <v>0</v>
      </c>
      <c r="AA430" s="67">
        <f>$K430+$L430+$M430+$N430+$O430+$P430+$Q430+$R430+IF(ISBLANK($E430),0,$F430*(1-VLOOKUP($E430,'INFO_Matières recyclables'!$I$6:$M$14,5,0)))</f>
        <v>0</v>
      </c>
    </row>
    <row r="431" spans="2:27" x14ac:dyDescent="0.35">
      <c r="B431" s="5"/>
      <c r="C431" s="5"/>
      <c r="D431" s="26"/>
      <c r="E431" s="56"/>
      <c r="F431" s="58"/>
      <c r="G431" s="54"/>
      <c r="H431" s="54"/>
      <c r="I431" s="54"/>
      <c r="J431" s="54"/>
      <c r="K431" s="54"/>
      <c r="L431" s="54"/>
      <c r="M431" s="54"/>
      <c r="N431" s="54"/>
      <c r="O431" s="54"/>
      <c r="P431" s="61"/>
      <c r="Q431" s="75"/>
      <c r="R431" s="66"/>
      <c r="T431" s="67">
        <f>$G431+$H431+$L431+IF(ISBLANK($E431),0,$F431*VLOOKUP($E431,'INFO_Matières recyclables'!$I$6:$M$14,2,0))</f>
        <v>0</v>
      </c>
      <c r="U431" s="67">
        <f>$I431+$J431+$K431+$M431+$N431+$O431+$P431+$Q431+$R431+IF(ISBLANK($E431),0,$F431*(1-VLOOKUP($E431,'INFO_Matières recyclables'!$I$6:$M$14,2,0)))</f>
        <v>0</v>
      </c>
      <c r="V431" s="67">
        <f>$G431+$H431+$K431+IF(ISBLANK($E431),0,$F431*VLOOKUP($E431,'INFO_Matières recyclables'!$I$6:$M$14,3,0))</f>
        <v>0</v>
      </c>
      <c r="W431" s="67">
        <f>$I431+$J431+$L431+$M431+$N431+$O431+$P431+$Q431+$R431+IF(ISBLANK($E431),0,$F431*(1-VLOOKUP($E431,'INFO_Matières recyclables'!$I$6:$M$14,3,0)))</f>
        <v>0</v>
      </c>
      <c r="X431" s="67">
        <f>$G431+$H431+$I431+IF(ISBLANK($E431),0,$F431*VLOOKUP($E431,'INFO_Matières recyclables'!$I$6:$M$14,4,0))</f>
        <v>0</v>
      </c>
      <c r="Y431" s="67">
        <f>$J431+$K431+$L431+$M431+$N431+$O431+$P431+$Q431+$R431+IF(ISBLANK($E431),0,$F431*(1-VLOOKUP($E431,'INFO_Matières recyclables'!$I$6:$M$14,4,0)))</f>
        <v>0</v>
      </c>
      <c r="Z431" s="67">
        <f>$G431+$H431+$I431+$J431+IF(ISBLANK($E431),0,$F431*VLOOKUP($E431,'INFO_Matières recyclables'!$I$6:$M$14,5,0))</f>
        <v>0</v>
      </c>
      <c r="AA431" s="67">
        <f>$K431+$L431+$M431+$N431+$O431+$P431+$Q431+$R431+IF(ISBLANK($E431),0,$F431*(1-VLOOKUP($E431,'INFO_Matières recyclables'!$I$6:$M$14,5,0)))</f>
        <v>0</v>
      </c>
    </row>
    <row r="432" spans="2:27" x14ac:dyDescent="0.35">
      <c r="B432" s="5"/>
      <c r="C432" s="5"/>
      <c r="D432" s="26"/>
      <c r="E432" s="56"/>
      <c r="F432" s="58"/>
      <c r="G432" s="54"/>
      <c r="H432" s="54"/>
      <c r="I432" s="54"/>
      <c r="J432" s="54"/>
      <c r="K432" s="54"/>
      <c r="L432" s="54"/>
      <c r="M432" s="54"/>
      <c r="N432" s="54"/>
      <c r="O432" s="54"/>
      <c r="P432" s="61"/>
      <c r="Q432" s="75"/>
      <c r="R432" s="66"/>
      <c r="T432" s="67">
        <f>$G432+$H432+$L432+IF(ISBLANK($E432),0,$F432*VLOOKUP($E432,'INFO_Matières recyclables'!$I$6:$M$14,2,0))</f>
        <v>0</v>
      </c>
      <c r="U432" s="67">
        <f>$I432+$J432+$K432+$M432+$N432+$O432+$P432+$Q432+$R432+IF(ISBLANK($E432),0,$F432*(1-VLOOKUP($E432,'INFO_Matières recyclables'!$I$6:$M$14,2,0)))</f>
        <v>0</v>
      </c>
      <c r="V432" s="67">
        <f>$G432+$H432+$K432+IF(ISBLANK($E432),0,$F432*VLOOKUP($E432,'INFO_Matières recyclables'!$I$6:$M$14,3,0))</f>
        <v>0</v>
      </c>
      <c r="W432" s="67">
        <f>$I432+$J432+$L432+$M432+$N432+$O432+$P432+$Q432+$R432+IF(ISBLANK($E432),0,$F432*(1-VLOOKUP($E432,'INFO_Matières recyclables'!$I$6:$M$14,3,0)))</f>
        <v>0</v>
      </c>
      <c r="X432" s="67">
        <f>$G432+$H432+$I432+IF(ISBLANK($E432),0,$F432*VLOOKUP($E432,'INFO_Matières recyclables'!$I$6:$M$14,4,0))</f>
        <v>0</v>
      </c>
      <c r="Y432" s="67">
        <f>$J432+$K432+$L432+$M432+$N432+$O432+$P432+$Q432+$R432+IF(ISBLANK($E432),0,$F432*(1-VLOOKUP($E432,'INFO_Matières recyclables'!$I$6:$M$14,4,0)))</f>
        <v>0</v>
      </c>
      <c r="Z432" s="67">
        <f>$G432+$H432+$I432+$J432+IF(ISBLANK($E432),0,$F432*VLOOKUP($E432,'INFO_Matières recyclables'!$I$6:$M$14,5,0))</f>
        <v>0</v>
      </c>
      <c r="AA432" s="67">
        <f>$K432+$L432+$M432+$N432+$O432+$P432+$Q432+$R432+IF(ISBLANK($E432),0,$F432*(1-VLOOKUP($E432,'INFO_Matières recyclables'!$I$6:$M$14,5,0)))</f>
        <v>0</v>
      </c>
    </row>
    <row r="433" spans="2:27" x14ac:dyDescent="0.35">
      <c r="B433" s="5"/>
      <c r="C433" s="5"/>
      <c r="D433" s="26"/>
      <c r="E433" s="56"/>
      <c r="F433" s="58"/>
      <c r="G433" s="54"/>
      <c r="H433" s="54"/>
      <c r="I433" s="54"/>
      <c r="J433" s="54"/>
      <c r="K433" s="54"/>
      <c r="L433" s="54"/>
      <c r="M433" s="54"/>
      <c r="N433" s="54"/>
      <c r="O433" s="54"/>
      <c r="P433" s="61"/>
      <c r="Q433" s="75"/>
      <c r="R433" s="66"/>
      <c r="T433" s="67">
        <f>$G433+$H433+$L433+IF(ISBLANK($E433),0,$F433*VLOOKUP($E433,'INFO_Matières recyclables'!$I$6:$M$14,2,0))</f>
        <v>0</v>
      </c>
      <c r="U433" s="67">
        <f>$I433+$J433+$K433+$M433+$N433+$O433+$P433+$Q433+$R433+IF(ISBLANK($E433),0,$F433*(1-VLOOKUP($E433,'INFO_Matières recyclables'!$I$6:$M$14,2,0)))</f>
        <v>0</v>
      </c>
      <c r="V433" s="67">
        <f>$G433+$H433+$K433+IF(ISBLANK($E433),0,$F433*VLOOKUP($E433,'INFO_Matières recyclables'!$I$6:$M$14,3,0))</f>
        <v>0</v>
      </c>
      <c r="W433" s="67">
        <f>$I433+$J433+$L433+$M433+$N433+$O433+$P433+$Q433+$R433+IF(ISBLANK($E433),0,$F433*(1-VLOOKUP($E433,'INFO_Matières recyclables'!$I$6:$M$14,3,0)))</f>
        <v>0</v>
      </c>
      <c r="X433" s="67">
        <f>$G433+$H433+$I433+IF(ISBLANK($E433),0,$F433*VLOOKUP($E433,'INFO_Matières recyclables'!$I$6:$M$14,4,0))</f>
        <v>0</v>
      </c>
      <c r="Y433" s="67">
        <f>$J433+$K433+$L433+$M433+$N433+$O433+$P433+$Q433+$R433+IF(ISBLANK($E433),0,$F433*(1-VLOOKUP($E433,'INFO_Matières recyclables'!$I$6:$M$14,4,0)))</f>
        <v>0</v>
      </c>
      <c r="Z433" s="67">
        <f>$G433+$H433+$I433+$J433+IF(ISBLANK($E433),0,$F433*VLOOKUP($E433,'INFO_Matières recyclables'!$I$6:$M$14,5,0))</f>
        <v>0</v>
      </c>
      <c r="AA433" s="67">
        <f>$K433+$L433+$M433+$N433+$O433+$P433+$Q433+$R433+IF(ISBLANK($E433),0,$F433*(1-VLOOKUP($E433,'INFO_Matières recyclables'!$I$6:$M$14,5,0)))</f>
        <v>0</v>
      </c>
    </row>
    <row r="434" spans="2:27" x14ac:dyDescent="0.35">
      <c r="B434" s="5"/>
      <c r="C434" s="5"/>
      <c r="D434" s="26"/>
      <c r="E434" s="56"/>
      <c r="F434" s="58"/>
      <c r="G434" s="54"/>
      <c r="H434" s="54"/>
      <c r="I434" s="54"/>
      <c r="J434" s="54"/>
      <c r="K434" s="54"/>
      <c r="L434" s="54"/>
      <c r="M434" s="54"/>
      <c r="N434" s="54"/>
      <c r="O434" s="54"/>
      <c r="P434" s="61"/>
      <c r="Q434" s="75"/>
      <c r="R434" s="66"/>
      <c r="T434" s="67">
        <f>$G434+$H434+$L434+IF(ISBLANK($E434),0,$F434*VLOOKUP($E434,'INFO_Matières recyclables'!$I$6:$M$14,2,0))</f>
        <v>0</v>
      </c>
      <c r="U434" s="67">
        <f>$I434+$J434+$K434+$M434+$N434+$O434+$P434+$Q434+$R434+IF(ISBLANK($E434),0,$F434*(1-VLOOKUP($E434,'INFO_Matières recyclables'!$I$6:$M$14,2,0)))</f>
        <v>0</v>
      </c>
      <c r="V434" s="67">
        <f>$G434+$H434+$K434+IF(ISBLANK($E434),0,$F434*VLOOKUP($E434,'INFO_Matières recyclables'!$I$6:$M$14,3,0))</f>
        <v>0</v>
      </c>
      <c r="W434" s="67">
        <f>$I434+$J434+$L434+$M434+$N434+$O434+$P434+$Q434+$R434+IF(ISBLANK($E434),0,$F434*(1-VLOOKUP($E434,'INFO_Matières recyclables'!$I$6:$M$14,3,0)))</f>
        <v>0</v>
      </c>
      <c r="X434" s="67">
        <f>$G434+$H434+$I434+IF(ISBLANK($E434),0,$F434*VLOOKUP($E434,'INFO_Matières recyclables'!$I$6:$M$14,4,0))</f>
        <v>0</v>
      </c>
      <c r="Y434" s="67">
        <f>$J434+$K434+$L434+$M434+$N434+$O434+$P434+$Q434+$R434+IF(ISBLANK($E434),0,$F434*(1-VLOOKUP($E434,'INFO_Matières recyclables'!$I$6:$M$14,4,0)))</f>
        <v>0</v>
      </c>
      <c r="Z434" s="67">
        <f>$G434+$H434+$I434+$J434+IF(ISBLANK($E434),0,$F434*VLOOKUP($E434,'INFO_Matières recyclables'!$I$6:$M$14,5,0))</f>
        <v>0</v>
      </c>
      <c r="AA434" s="67">
        <f>$K434+$L434+$M434+$N434+$O434+$P434+$Q434+$R434+IF(ISBLANK($E434),0,$F434*(1-VLOOKUP($E434,'INFO_Matières recyclables'!$I$6:$M$14,5,0)))</f>
        <v>0</v>
      </c>
    </row>
    <row r="435" spans="2:27" x14ac:dyDescent="0.35">
      <c r="B435" s="5"/>
      <c r="C435" s="5"/>
      <c r="D435" s="26"/>
      <c r="E435" s="56"/>
      <c r="F435" s="58"/>
      <c r="G435" s="54"/>
      <c r="H435" s="54"/>
      <c r="I435" s="54"/>
      <c r="J435" s="54"/>
      <c r="K435" s="54"/>
      <c r="L435" s="54"/>
      <c r="M435" s="54"/>
      <c r="N435" s="54"/>
      <c r="O435" s="54"/>
      <c r="P435" s="61"/>
      <c r="Q435" s="75"/>
      <c r="R435" s="66"/>
      <c r="T435" s="67">
        <f>$G435+$H435+$L435+IF(ISBLANK($E435),0,$F435*VLOOKUP($E435,'INFO_Matières recyclables'!$I$6:$M$14,2,0))</f>
        <v>0</v>
      </c>
      <c r="U435" s="67">
        <f>$I435+$J435+$K435+$M435+$N435+$O435+$P435+$Q435+$R435+IF(ISBLANK($E435),0,$F435*(1-VLOOKUP($E435,'INFO_Matières recyclables'!$I$6:$M$14,2,0)))</f>
        <v>0</v>
      </c>
      <c r="V435" s="67">
        <f>$G435+$H435+$K435+IF(ISBLANK($E435),0,$F435*VLOOKUP($E435,'INFO_Matières recyclables'!$I$6:$M$14,3,0))</f>
        <v>0</v>
      </c>
      <c r="W435" s="67">
        <f>$I435+$J435+$L435+$M435+$N435+$O435+$P435+$Q435+$R435+IF(ISBLANK($E435),0,$F435*(1-VLOOKUP($E435,'INFO_Matières recyclables'!$I$6:$M$14,3,0)))</f>
        <v>0</v>
      </c>
      <c r="X435" s="67">
        <f>$G435+$H435+$I435+IF(ISBLANK($E435),0,$F435*VLOOKUP($E435,'INFO_Matières recyclables'!$I$6:$M$14,4,0))</f>
        <v>0</v>
      </c>
      <c r="Y435" s="67">
        <f>$J435+$K435+$L435+$M435+$N435+$O435+$P435+$Q435+$R435+IF(ISBLANK($E435),0,$F435*(1-VLOOKUP($E435,'INFO_Matières recyclables'!$I$6:$M$14,4,0)))</f>
        <v>0</v>
      </c>
      <c r="Z435" s="67">
        <f>$G435+$H435+$I435+$J435+IF(ISBLANK($E435),0,$F435*VLOOKUP($E435,'INFO_Matières recyclables'!$I$6:$M$14,5,0))</f>
        <v>0</v>
      </c>
      <c r="AA435" s="67">
        <f>$K435+$L435+$M435+$N435+$O435+$P435+$Q435+$R435+IF(ISBLANK($E435),0,$F435*(1-VLOOKUP($E435,'INFO_Matières recyclables'!$I$6:$M$14,5,0)))</f>
        <v>0</v>
      </c>
    </row>
    <row r="436" spans="2:27" x14ac:dyDescent="0.35">
      <c r="B436" s="5"/>
      <c r="C436" s="5"/>
      <c r="D436" s="26"/>
      <c r="E436" s="56"/>
      <c r="F436" s="58"/>
      <c r="G436" s="54"/>
      <c r="H436" s="54"/>
      <c r="I436" s="54"/>
      <c r="J436" s="54"/>
      <c r="K436" s="54"/>
      <c r="L436" s="54"/>
      <c r="M436" s="54"/>
      <c r="N436" s="54"/>
      <c r="O436" s="54"/>
      <c r="P436" s="61"/>
      <c r="Q436" s="75"/>
      <c r="R436" s="66"/>
      <c r="T436" s="67">
        <f>$G436+$H436+$L436+IF(ISBLANK($E436),0,$F436*VLOOKUP($E436,'INFO_Matières recyclables'!$I$6:$M$14,2,0))</f>
        <v>0</v>
      </c>
      <c r="U436" s="67">
        <f>$I436+$J436+$K436+$M436+$N436+$O436+$P436+$Q436+$R436+IF(ISBLANK($E436),0,$F436*(1-VLOOKUP($E436,'INFO_Matières recyclables'!$I$6:$M$14,2,0)))</f>
        <v>0</v>
      </c>
      <c r="V436" s="67">
        <f>$G436+$H436+$K436+IF(ISBLANK($E436),0,$F436*VLOOKUP($E436,'INFO_Matières recyclables'!$I$6:$M$14,3,0))</f>
        <v>0</v>
      </c>
      <c r="W436" s="67">
        <f>$I436+$J436+$L436+$M436+$N436+$O436+$P436+$Q436+$R436+IF(ISBLANK($E436),0,$F436*(1-VLOOKUP($E436,'INFO_Matières recyclables'!$I$6:$M$14,3,0)))</f>
        <v>0</v>
      </c>
      <c r="X436" s="67">
        <f>$G436+$H436+$I436+IF(ISBLANK($E436),0,$F436*VLOOKUP($E436,'INFO_Matières recyclables'!$I$6:$M$14,4,0))</f>
        <v>0</v>
      </c>
      <c r="Y436" s="67">
        <f>$J436+$K436+$L436+$M436+$N436+$O436+$P436+$Q436+$R436+IF(ISBLANK($E436),0,$F436*(1-VLOOKUP($E436,'INFO_Matières recyclables'!$I$6:$M$14,4,0)))</f>
        <v>0</v>
      </c>
      <c r="Z436" s="67">
        <f>$G436+$H436+$I436+$J436+IF(ISBLANK($E436),0,$F436*VLOOKUP($E436,'INFO_Matières recyclables'!$I$6:$M$14,5,0))</f>
        <v>0</v>
      </c>
      <c r="AA436" s="67">
        <f>$K436+$L436+$M436+$N436+$O436+$P436+$Q436+$R436+IF(ISBLANK($E436),0,$F436*(1-VLOOKUP($E436,'INFO_Matières recyclables'!$I$6:$M$14,5,0)))</f>
        <v>0</v>
      </c>
    </row>
    <row r="437" spans="2:27" x14ac:dyDescent="0.35">
      <c r="B437" s="5"/>
      <c r="C437" s="5"/>
      <c r="D437" s="26"/>
      <c r="E437" s="56"/>
      <c r="F437" s="58"/>
      <c r="G437" s="54"/>
      <c r="H437" s="54"/>
      <c r="I437" s="54"/>
      <c r="J437" s="54"/>
      <c r="K437" s="54"/>
      <c r="L437" s="54"/>
      <c r="M437" s="54"/>
      <c r="N437" s="54"/>
      <c r="O437" s="54"/>
      <c r="P437" s="61"/>
      <c r="Q437" s="75"/>
      <c r="R437" s="66"/>
      <c r="T437" s="67">
        <f>$G437+$H437+$L437+IF(ISBLANK($E437),0,$F437*VLOOKUP($E437,'INFO_Matières recyclables'!$I$6:$M$14,2,0))</f>
        <v>0</v>
      </c>
      <c r="U437" s="67">
        <f>$I437+$J437+$K437+$M437+$N437+$O437+$P437+$Q437+$R437+IF(ISBLANK($E437),0,$F437*(1-VLOOKUP($E437,'INFO_Matières recyclables'!$I$6:$M$14,2,0)))</f>
        <v>0</v>
      </c>
      <c r="V437" s="67">
        <f>$G437+$H437+$K437+IF(ISBLANK($E437),0,$F437*VLOOKUP($E437,'INFO_Matières recyclables'!$I$6:$M$14,3,0))</f>
        <v>0</v>
      </c>
      <c r="W437" s="67">
        <f>$I437+$J437+$L437+$M437+$N437+$O437+$P437+$Q437+$R437+IF(ISBLANK($E437),0,$F437*(1-VLOOKUP($E437,'INFO_Matières recyclables'!$I$6:$M$14,3,0)))</f>
        <v>0</v>
      </c>
      <c r="X437" s="67">
        <f>$G437+$H437+$I437+IF(ISBLANK($E437),0,$F437*VLOOKUP($E437,'INFO_Matières recyclables'!$I$6:$M$14,4,0))</f>
        <v>0</v>
      </c>
      <c r="Y437" s="67">
        <f>$J437+$K437+$L437+$M437+$N437+$O437+$P437+$Q437+$R437+IF(ISBLANK($E437),0,$F437*(1-VLOOKUP($E437,'INFO_Matières recyclables'!$I$6:$M$14,4,0)))</f>
        <v>0</v>
      </c>
      <c r="Z437" s="67">
        <f>$G437+$H437+$I437+$J437+IF(ISBLANK($E437),0,$F437*VLOOKUP($E437,'INFO_Matières recyclables'!$I$6:$M$14,5,0))</f>
        <v>0</v>
      </c>
      <c r="AA437" s="67">
        <f>$K437+$L437+$M437+$N437+$O437+$P437+$Q437+$R437+IF(ISBLANK($E437),0,$F437*(1-VLOOKUP($E437,'INFO_Matières recyclables'!$I$6:$M$14,5,0)))</f>
        <v>0</v>
      </c>
    </row>
    <row r="438" spans="2:27" x14ac:dyDescent="0.35">
      <c r="B438" s="5"/>
      <c r="C438" s="5"/>
      <c r="D438" s="26"/>
      <c r="E438" s="56"/>
      <c r="F438" s="58"/>
      <c r="G438" s="54"/>
      <c r="H438" s="54"/>
      <c r="I438" s="54"/>
      <c r="J438" s="54"/>
      <c r="K438" s="54"/>
      <c r="L438" s="54"/>
      <c r="M438" s="54"/>
      <c r="N438" s="54"/>
      <c r="O438" s="54"/>
      <c r="P438" s="61"/>
      <c r="Q438" s="75"/>
      <c r="R438" s="66"/>
      <c r="T438" s="67">
        <f>$G438+$H438+$L438+IF(ISBLANK($E438),0,$F438*VLOOKUP($E438,'INFO_Matières recyclables'!$I$6:$M$14,2,0))</f>
        <v>0</v>
      </c>
      <c r="U438" s="67">
        <f>$I438+$J438+$K438+$M438+$N438+$O438+$P438+$Q438+$R438+IF(ISBLANK($E438),0,$F438*(1-VLOOKUP($E438,'INFO_Matières recyclables'!$I$6:$M$14,2,0)))</f>
        <v>0</v>
      </c>
      <c r="V438" s="67">
        <f>$G438+$H438+$K438+IF(ISBLANK($E438),0,$F438*VLOOKUP($E438,'INFO_Matières recyclables'!$I$6:$M$14,3,0))</f>
        <v>0</v>
      </c>
      <c r="W438" s="67">
        <f>$I438+$J438+$L438+$M438+$N438+$O438+$P438+$Q438+$R438+IF(ISBLANK($E438),0,$F438*(1-VLOOKUP($E438,'INFO_Matières recyclables'!$I$6:$M$14,3,0)))</f>
        <v>0</v>
      </c>
      <c r="X438" s="67">
        <f>$G438+$H438+$I438+IF(ISBLANK($E438),0,$F438*VLOOKUP($E438,'INFO_Matières recyclables'!$I$6:$M$14,4,0))</f>
        <v>0</v>
      </c>
      <c r="Y438" s="67">
        <f>$J438+$K438+$L438+$M438+$N438+$O438+$P438+$Q438+$R438+IF(ISBLANK($E438),0,$F438*(1-VLOOKUP($E438,'INFO_Matières recyclables'!$I$6:$M$14,4,0)))</f>
        <v>0</v>
      </c>
      <c r="Z438" s="67">
        <f>$G438+$H438+$I438+$J438+IF(ISBLANK($E438),0,$F438*VLOOKUP($E438,'INFO_Matières recyclables'!$I$6:$M$14,5,0))</f>
        <v>0</v>
      </c>
      <c r="AA438" s="67">
        <f>$K438+$L438+$M438+$N438+$O438+$P438+$Q438+$R438+IF(ISBLANK($E438),0,$F438*(1-VLOOKUP($E438,'INFO_Matières recyclables'!$I$6:$M$14,5,0)))</f>
        <v>0</v>
      </c>
    </row>
    <row r="439" spans="2:27" x14ac:dyDescent="0.35">
      <c r="B439" s="5"/>
      <c r="C439" s="5"/>
      <c r="D439" s="26"/>
      <c r="E439" s="56"/>
      <c r="F439" s="58"/>
      <c r="G439" s="54"/>
      <c r="H439" s="54"/>
      <c r="I439" s="54"/>
      <c r="J439" s="54"/>
      <c r="K439" s="54"/>
      <c r="L439" s="54"/>
      <c r="M439" s="54"/>
      <c r="N439" s="54"/>
      <c r="O439" s="54"/>
      <c r="P439" s="61"/>
      <c r="Q439" s="75"/>
      <c r="R439" s="66"/>
      <c r="T439" s="67">
        <f>$G439+$H439+$L439+IF(ISBLANK($E439),0,$F439*VLOOKUP($E439,'INFO_Matières recyclables'!$I$6:$M$14,2,0))</f>
        <v>0</v>
      </c>
      <c r="U439" s="67">
        <f>$I439+$J439+$K439+$M439+$N439+$O439+$P439+$Q439+$R439+IF(ISBLANK($E439),0,$F439*(1-VLOOKUP($E439,'INFO_Matières recyclables'!$I$6:$M$14,2,0)))</f>
        <v>0</v>
      </c>
      <c r="V439" s="67">
        <f>$G439+$H439+$K439+IF(ISBLANK($E439),0,$F439*VLOOKUP($E439,'INFO_Matières recyclables'!$I$6:$M$14,3,0))</f>
        <v>0</v>
      </c>
      <c r="W439" s="67">
        <f>$I439+$J439+$L439+$M439+$N439+$O439+$P439+$Q439+$R439+IF(ISBLANK($E439),0,$F439*(1-VLOOKUP($E439,'INFO_Matières recyclables'!$I$6:$M$14,3,0)))</f>
        <v>0</v>
      </c>
      <c r="X439" s="67">
        <f>$G439+$H439+$I439+IF(ISBLANK($E439),0,$F439*VLOOKUP($E439,'INFO_Matières recyclables'!$I$6:$M$14,4,0))</f>
        <v>0</v>
      </c>
      <c r="Y439" s="67">
        <f>$J439+$K439+$L439+$M439+$N439+$O439+$P439+$Q439+$R439+IF(ISBLANK($E439),0,$F439*(1-VLOOKUP($E439,'INFO_Matières recyclables'!$I$6:$M$14,4,0)))</f>
        <v>0</v>
      </c>
      <c r="Z439" s="67">
        <f>$G439+$H439+$I439+$J439+IF(ISBLANK($E439),0,$F439*VLOOKUP($E439,'INFO_Matières recyclables'!$I$6:$M$14,5,0))</f>
        <v>0</v>
      </c>
      <c r="AA439" s="67">
        <f>$K439+$L439+$M439+$N439+$O439+$P439+$Q439+$R439+IF(ISBLANK($E439),0,$F439*(1-VLOOKUP($E439,'INFO_Matières recyclables'!$I$6:$M$14,5,0)))</f>
        <v>0</v>
      </c>
    </row>
    <row r="440" spans="2:27" x14ac:dyDescent="0.35">
      <c r="B440" s="5"/>
      <c r="C440" s="5"/>
      <c r="D440" s="26"/>
      <c r="E440" s="56"/>
      <c r="F440" s="58"/>
      <c r="G440" s="54"/>
      <c r="H440" s="54"/>
      <c r="I440" s="54"/>
      <c r="J440" s="54"/>
      <c r="K440" s="54"/>
      <c r="L440" s="54"/>
      <c r="M440" s="54"/>
      <c r="N440" s="54"/>
      <c r="O440" s="54"/>
      <c r="P440" s="61"/>
      <c r="Q440" s="75"/>
      <c r="R440" s="66"/>
      <c r="T440" s="67">
        <f>$G440+$H440+$L440+IF(ISBLANK($E440),0,$F440*VLOOKUP($E440,'INFO_Matières recyclables'!$I$6:$M$14,2,0))</f>
        <v>0</v>
      </c>
      <c r="U440" s="67">
        <f>$I440+$J440+$K440+$M440+$N440+$O440+$P440+$Q440+$R440+IF(ISBLANK($E440),0,$F440*(1-VLOOKUP($E440,'INFO_Matières recyclables'!$I$6:$M$14,2,0)))</f>
        <v>0</v>
      </c>
      <c r="V440" s="67">
        <f>$G440+$H440+$K440+IF(ISBLANK($E440),0,$F440*VLOOKUP($E440,'INFO_Matières recyclables'!$I$6:$M$14,3,0))</f>
        <v>0</v>
      </c>
      <c r="W440" s="67">
        <f>$I440+$J440+$L440+$M440+$N440+$O440+$P440+$Q440+$R440+IF(ISBLANK($E440),0,$F440*(1-VLOOKUP($E440,'INFO_Matières recyclables'!$I$6:$M$14,3,0)))</f>
        <v>0</v>
      </c>
      <c r="X440" s="67">
        <f>$G440+$H440+$I440+IF(ISBLANK($E440),0,$F440*VLOOKUP($E440,'INFO_Matières recyclables'!$I$6:$M$14,4,0))</f>
        <v>0</v>
      </c>
      <c r="Y440" s="67">
        <f>$J440+$K440+$L440+$M440+$N440+$O440+$P440+$Q440+$R440+IF(ISBLANK($E440),0,$F440*(1-VLOOKUP($E440,'INFO_Matières recyclables'!$I$6:$M$14,4,0)))</f>
        <v>0</v>
      </c>
      <c r="Z440" s="67">
        <f>$G440+$H440+$I440+$J440+IF(ISBLANK($E440),0,$F440*VLOOKUP($E440,'INFO_Matières recyclables'!$I$6:$M$14,5,0))</f>
        <v>0</v>
      </c>
      <c r="AA440" s="67">
        <f>$K440+$L440+$M440+$N440+$O440+$P440+$Q440+$R440+IF(ISBLANK($E440),0,$F440*(1-VLOOKUP($E440,'INFO_Matières recyclables'!$I$6:$M$14,5,0)))</f>
        <v>0</v>
      </c>
    </row>
    <row r="441" spans="2:27" x14ac:dyDescent="0.35">
      <c r="B441" s="5"/>
      <c r="C441" s="5"/>
      <c r="D441" s="26"/>
      <c r="E441" s="56"/>
      <c r="F441" s="58"/>
      <c r="G441" s="54"/>
      <c r="H441" s="54"/>
      <c r="I441" s="54"/>
      <c r="J441" s="54"/>
      <c r="K441" s="54"/>
      <c r="L441" s="54"/>
      <c r="M441" s="54"/>
      <c r="N441" s="54"/>
      <c r="O441" s="54"/>
      <c r="P441" s="61"/>
      <c r="Q441" s="75"/>
      <c r="R441" s="66"/>
      <c r="T441" s="67">
        <f>$G441+$H441+$L441+IF(ISBLANK($E441),0,$F441*VLOOKUP($E441,'INFO_Matières recyclables'!$I$6:$M$14,2,0))</f>
        <v>0</v>
      </c>
      <c r="U441" s="67">
        <f>$I441+$J441+$K441+$M441+$N441+$O441+$P441+$Q441+$R441+IF(ISBLANK($E441),0,$F441*(1-VLOOKUP($E441,'INFO_Matières recyclables'!$I$6:$M$14,2,0)))</f>
        <v>0</v>
      </c>
      <c r="V441" s="67">
        <f>$G441+$H441+$K441+IF(ISBLANK($E441),0,$F441*VLOOKUP($E441,'INFO_Matières recyclables'!$I$6:$M$14,3,0))</f>
        <v>0</v>
      </c>
      <c r="W441" s="67">
        <f>$I441+$J441+$L441+$M441+$N441+$O441+$P441+$Q441+$R441+IF(ISBLANK($E441),0,$F441*(1-VLOOKUP($E441,'INFO_Matières recyclables'!$I$6:$M$14,3,0)))</f>
        <v>0</v>
      </c>
      <c r="X441" s="67">
        <f>$G441+$H441+$I441+IF(ISBLANK($E441),0,$F441*VLOOKUP($E441,'INFO_Matières recyclables'!$I$6:$M$14,4,0))</f>
        <v>0</v>
      </c>
      <c r="Y441" s="67">
        <f>$J441+$K441+$L441+$M441+$N441+$O441+$P441+$Q441+$R441+IF(ISBLANK($E441),0,$F441*(1-VLOOKUP($E441,'INFO_Matières recyclables'!$I$6:$M$14,4,0)))</f>
        <v>0</v>
      </c>
      <c r="Z441" s="67">
        <f>$G441+$H441+$I441+$J441+IF(ISBLANK($E441),0,$F441*VLOOKUP($E441,'INFO_Matières recyclables'!$I$6:$M$14,5,0))</f>
        <v>0</v>
      </c>
      <c r="AA441" s="67">
        <f>$K441+$L441+$M441+$N441+$O441+$P441+$Q441+$R441+IF(ISBLANK($E441),0,$F441*(1-VLOOKUP($E441,'INFO_Matières recyclables'!$I$6:$M$14,5,0)))</f>
        <v>0</v>
      </c>
    </row>
    <row r="442" spans="2:27" x14ac:dyDescent="0.35">
      <c r="B442" s="5"/>
      <c r="C442" s="5"/>
      <c r="D442" s="26"/>
      <c r="E442" s="56"/>
      <c r="F442" s="58"/>
      <c r="G442" s="54"/>
      <c r="H442" s="54"/>
      <c r="I442" s="54"/>
      <c r="J442" s="54"/>
      <c r="K442" s="54"/>
      <c r="L442" s="54"/>
      <c r="M442" s="54"/>
      <c r="N442" s="54"/>
      <c r="O442" s="54"/>
      <c r="P442" s="61"/>
      <c r="Q442" s="75"/>
      <c r="R442" s="66"/>
      <c r="T442" s="67">
        <f>$G442+$H442+$L442+IF(ISBLANK($E442),0,$F442*VLOOKUP($E442,'INFO_Matières recyclables'!$I$6:$M$14,2,0))</f>
        <v>0</v>
      </c>
      <c r="U442" s="67">
        <f>$I442+$J442+$K442+$M442+$N442+$O442+$P442+$Q442+$R442+IF(ISBLANK($E442),0,$F442*(1-VLOOKUP($E442,'INFO_Matières recyclables'!$I$6:$M$14,2,0)))</f>
        <v>0</v>
      </c>
      <c r="V442" s="67">
        <f>$G442+$H442+$K442+IF(ISBLANK($E442),0,$F442*VLOOKUP($E442,'INFO_Matières recyclables'!$I$6:$M$14,3,0))</f>
        <v>0</v>
      </c>
      <c r="W442" s="67">
        <f>$I442+$J442+$L442+$M442+$N442+$O442+$P442+$Q442+$R442+IF(ISBLANK($E442),0,$F442*(1-VLOOKUP($E442,'INFO_Matières recyclables'!$I$6:$M$14,3,0)))</f>
        <v>0</v>
      </c>
      <c r="X442" s="67">
        <f>$G442+$H442+$I442+IF(ISBLANK($E442),0,$F442*VLOOKUP($E442,'INFO_Matières recyclables'!$I$6:$M$14,4,0))</f>
        <v>0</v>
      </c>
      <c r="Y442" s="67">
        <f>$J442+$K442+$L442+$M442+$N442+$O442+$P442+$Q442+$R442+IF(ISBLANK($E442),0,$F442*(1-VLOOKUP($E442,'INFO_Matières recyclables'!$I$6:$M$14,4,0)))</f>
        <v>0</v>
      </c>
      <c r="Z442" s="67">
        <f>$G442+$H442+$I442+$J442+IF(ISBLANK($E442),0,$F442*VLOOKUP($E442,'INFO_Matières recyclables'!$I$6:$M$14,5,0))</f>
        <v>0</v>
      </c>
      <c r="AA442" s="67">
        <f>$K442+$L442+$M442+$N442+$O442+$P442+$Q442+$R442+IF(ISBLANK($E442),0,$F442*(1-VLOOKUP($E442,'INFO_Matières recyclables'!$I$6:$M$14,5,0)))</f>
        <v>0</v>
      </c>
    </row>
    <row r="443" spans="2:27" x14ac:dyDescent="0.35">
      <c r="B443" s="5"/>
      <c r="C443" s="5"/>
      <c r="D443" s="26"/>
      <c r="E443" s="56"/>
      <c r="F443" s="58"/>
      <c r="G443" s="54"/>
      <c r="H443" s="54"/>
      <c r="I443" s="54"/>
      <c r="J443" s="54"/>
      <c r="K443" s="54"/>
      <c r="L443" s="54"/>
      <c r="M443" s="54"/>
      <c r="N443" s="54"/>
      <c r="O443" s="54"/>
      <c r="P443" s="61"/>
      <c r="Q443" s="75"/>
      <c r="R443" s="66"/>
      <c r="T443" s="67">
        <f>$G443+$H443+$L443+IF(ISBLANK($E443),0,$F443*VLOOKUP($E443,'INFO_Matières recyclables'!$I$6:$M$14,2,0))</f>
        <v>0</v>
      </c>
      <c r="U443" s="67">
        <f>$I443+$J443+$K443+$M443+$N443+$O443+$P443+$Q443+$R443+IF(ISBLANK($E443),0,$F443*(1-VLOOKUP($E443,'INFO_Matières recyclables'!$I$6:$M$14,2,0)))</f>
        <v>0</v>
      </c>
      <c r="V443" s="67">
        <f>$G443+$H443+$K443+IF(ISBLANK($E443),0,$F443*VLOOKUP($E443,'INFO_Matières recyclables'!$I$6:$M$14,3,0))</f>
        <v>0</v>
      </c>
      <c r="W443" s="67">
        <f>$I443+$J443+$L443+$M443+$N443+$O443+$P443+$Q443+$R443+IF(ISBLANK($E443),0,$F443*(1-VLOOKUP($E443,'INFO_Matières recyclables'!$I$6:$M$14,3,0)))</f>
        <v>0</v>
      </c>
      <c r="X443" s="67">
        <f>$G443+$H443+$I443+IF(ISBLANK($E443),0,$F443*VLOOKUP($E443,'INFO_Matières recyclables'!$I$6:$M$14,4,0))</f>
        <v>0</v>
      </c>
      <c r="Y443" s="67">
        <f>$J443+$K443+$L443+$M443+$N443+$O443+$P443+$Q443+$R443+IF(ISBLANK($E443),0,$F443*(1-VLOOKUP($E443,'INFO_Matières recyclables'!$I$6:$M$14,4,0)))</f>
        <v>0</v>
      </c>
      <c r="Z443" s="67">
        <f>$G443+$H443+$I443+$J443+IF(ISBLANK($E443),0,$F443*VLOOKUP($E443,'INFO_Matières recyclables'!$I$6:$M$14,5,0))</f>
        <v>0</v>
      </c>
      <c r="AA443" s="67">
        <f>$K443+$L443+$M443+$N443+$O443+$P443+$Q443+$R443+IF(ISBLANK($E443),0,$F443*(1-VLOOKUP($E443,'INFO_Matières recyclables'!$I$6:$M$14,5,0)))</f>
        <v>0</v>
      </c>
    </row>
    <row r="444" spans="2:27" x14ac:dyDescent="0.35">
      <c r="B444" s="5"/>
      <c r="C444" s="5"/>
      <c r="D444" s="26"/>
      <c r="E444" s="56"/>
      <c r="F444" s="58"/>
      <c r="G444" s="54"/>
      <c r="H444" s="54"/>
      <c r="I444" s="54"/>
      <c r="J444" s="54"/>
      <c r="K444" s="54"/>
      <c r="L444" s="54"/>
      <c r="M444" s="54"/>
      <c r="N444" s="54"/>
      <c r="O444" s="54"/>
      <c r="P444" s="61"/>
      <c r="Q444" s="75"/>
      <c r="R444" s="66"/>
      <c r="T444" s="67">
        <f>$G444+$H444+$L444+IF(ISBLANK($E444),0,$F444*VLOOKUP($E444,'INFO_Matières recyclables'!$I$6:$M$14,2,0))</f>
        <v>0</v>
      </c>
      <c r="U444" s="67">
        <f>$I444+$J444+$K444+$M444+$N444+$O444+$P444+$Q444+$R444+IF(ISBLANK($E444),0,$F444*(1-VLOOKUP($E444,'INFO_Matières recyclables'!$I$6:$M$14,2,0)))</f>
        <v>0</v>
      </c>
      <c r="V444" s="67">
        <f>$G444+$H444+$K444+IF(ISBLANK($E444),0,$F444*VLOOKUP($E444,'INFO_Matières recyclables'!$I$6:$M$14,3,0))</f>
        <v>0</v>
      </c>
      <c r="W444" s="67">
        <f>$I444+$J444+$L444+$M444+$N444+$O444+$P444+$Q444+$R444+IF(ISBLANK($E444),0,$F444*(1-VLOOKUP($E444,'INFO_Matières recyclables'!$I$6:$M$14,3,0)))</f>
        <v>0</v>
      </c>
      <c r="X444" s="67">
        <f>$G444+$H444+$I444+IF(ISBLANK($E444),0,$F444*VLOOKUP($E444,'INFO_Matières recyclables'!$I$6:$M$14,4,0))</f>
        <v>0</v>
      </c>
      <c r="Y444" s="67">
        <f>$J444+$K444+$L444+$M444+$N444+$O444+$P444+$Q444+$R444+IF(ISBLANK($E444),0,$F444*(1-VLOOKUP($E444,'INFO_Matières recyclables'!$I$6:$M$14,4,0)))</f>
        <v>0</v>
      </c>
      <c r="Z444" s="67">
        <f>$G444+$H444+$I444+$J444+IF(ISBLANK($E444),0,$F444*VLOOKUP($E444,'INFO_Matières recyclables'!$I$6:$M$14,5,0))</f>
        <v>0</v>
      </c>
      <c r="AA444" s="67">
        <f>$K444+$L444+$M444+$N444+$O444+$P444+$Q444+$R444+IF(ISBLANK($E444),0,$F444*(1-VLOOKUP($E444,'INFO_Matières recyclables'!$I$6:$M$14,5,0)))</f>
        <v>0</v>
      </c>
    </row>
    <row r="445" spans="2:27" x14ac:dyDescent="0.35">
      <c r="B445" s="5"/>
      <c r="C445" s="5"/>
      <c r="D445" s="26"/>
      <c r="E445" s="56"/>
      <c r="F445" s="58"/>
      <c r="G445" s="54"/>
      <c r="H445" s="54"/>
      <c r="I445" s="54"/>
      <c r="J445" s="54"/>
      <c r="K445" s="54"/>
      <c r="L445" s="54"/>
      <c r="M445" s="54"/>
      <c r="N445" s="54"/>
      <c r="O445" s="54"/>
      <c r="P445" s="61"/>
      <c r="Q445" s="75"/>
      <c r="R445" s="66"/>
      <c r="T445" s="67">
        <f>$G445+$H445+$L445+IF(ISBLANK($E445),0,$F445*VLOOKUP($E445,'INFO_Matières recyclables'!$I$6:$M$14,2,0))</f>
        <v>0</v>
      </c>
      <c r="U445" s="67">
        <f>$I445+$J445+$K445+$M445+$N445+$O445+$P445+$Q445+$R445+IF(ISBLANK($E445),0,$F445*(1-VLOOKUP($E445,'INFO_Matières recyclables'!$I$6:$M$14,2,0)))</f>
        <v>0</v>
      </c>
      <c r="V445" s="67">
        <f>$G445+$H445+$K445+IF(ISBLANK($E445),0,$F445*VLOOKUP($E445,'INFO_Matières recyclables'!$I$6:$M$14,3,0))</f>
        <v>0</v>
      </c>
      <c r="W445" s="67">
        <f>$I445+$J445+$L445+$M445+$N445+$O445+$P445+$Q445+$R445+IF(ISBLANK($E445),0,$F445*(1-VLOOKUP($E445,'INFO_Matières recyclables'!$I$6:$M$14,3,0)))</f>
        <v>0</v>
      </c>
      <c r="X445" s="67">
        <f>$G445+$H445+$I445+IF(ISBLANK($E445),0,$F445*VLOOKUP($E445,'INFO_Matières recyclables'!$I$6:$M$14,4,0))</f>
        <v>0</v>
      </c>
      <c r="Y445" s="67">
        <f>$J445+$K445+$L445+$M445+$N445+$O445+$P445+$Q445+$R445+IF(ISBLANK($E445),0,$F445*(1-VLOOKUP($E445,'INFO_Matières recyclables'!$I$6:$M$14,4,0)))</f>
        <v>0</v>
      </c>
      <c r="Z445" s="67">
        <f>$G445+$H445+$I445+$J445+IF(ISBLANK($E445),0,$F445*VLOOKUP($E445,'INFO_Matières recyclables'!$I$6:$M$14,5,0))</f>
        <v>0</v>
      </c>
      <c r="AA445" s="67">
        <f>$K445+$L445+$M445+$N445+$O445+$P445+$Q445+$R445+IF(ISBLANK($E445),0,$F445*(1-VLOOKUP($E445,'INFO_Matières recyclables'!$I$6:$M$14,5,0)))</f>
        <v>0</v>
      </c>
    </row>
    <row r="446" spans="2:27" x14ac:dyDescent="0.35">
      <c r="B446" s="5"/>
      <c r="C446" s="5"/>
      <c r="D446" s="26"/>
      <c r="E446" s="56"/>
      <c r="F446" s="58"/>
      <c r="G446" s="54"/>
      <c r="H446" s="54"/>
      <c r="I446" s="54"/>
      <c r="J446" s="54"/>
      <c r="K446" s="54"/>
      <c r="L446" s="54"/>
      <c r="M446" s="54"/>
      <c r="N446" s="54"/>
      <c r="O446" s="54"/>
      <c r="P446" s="61"/>
      <c r="Q446" s="75"/>
      <c r="R446" s="66"/>
      <c r="T446" s="67">
        <f>$G446+$H446+$L446+IF(ISBLANK($E446),0,$F446*VLOOKUP($E446,'INFO_Matières recyclables'!$I$6:$M$14,2,0))</f>
        <v>0</v>
      </c>
      <c r="U446" s="67">
        <f>$I446+$J446+$K446+$M446+$N446+$O446+$P446+$Q446+$R446+IF(ISBLANK($E446),0,$F446*(1-VLOOKUP($E446,'INFO_Matières recyclables'!$I$6:$M$14,2,0)))</f>
        <v>0</v>
      </c>
      <c r="V446" s="67">
        <f>$G446+$H446+$K446+IF(ISBLANK($E446),0,$F446*VLOOKUP($E446,'INFO_Matières recyclables'!$I$6:$M$14,3,0))</f>
        <v>0</v>
      </c>
      <c r="W446" s="67">
        <f>$I446+$J446+$L446+$M446+$N446+$O446+$P446+$Q446+$R446+IF(ISBLANK($E446),0,$F446*(1-VLOOKUP($E446,'INFO_Matières recyclables'!$I$6:$M$14,3,0)))</f>
        <v>0</v>
      </c>
      <c r="X446" s="67">
        <f>$G446+$H446+$I446+IF(ISBLANK($E446),0,$F446*VLOOKUP($E446,'INFO_Matières recyclables'!$I$6:$M$14,4,0))</f>
        <v>0</v>
      </c>
      <c r="Y446" s="67">
        <f>$J446+$K446+$L446+$M446+$N446+$O446+$P446+$Q446+$R446+IF(ISBLANK($E446),0,$F446*(1-VLOOKUP($E446,'INFO_Matières recyclables'!$I$6:$M$14,4,0)))</f>
        <v>0</v>
      </c>
      <c r="Z446" s="67">
        <f>$G446+$H446+$I446+$J446+IF(ISBLANK($E446),0,$F446*VLOOKUP($E446,'INFO_Matières recyclables'!$I$6:$M$14,5,0))</f>
        <v>0</v>
      </c>
      <c r="AA446" s="67">
        <f>$K446+$L446+$M446+$N446+$O446+$P446+$Q446+$R446+IF(ISBLANK($E446),0,$F446*(1-VLOOKUP($E446,'INFO_Matières recyclables'!$I$6:$M$14,5,0)))</f>
        <v>0</v>
      </c>
    </row>
    <row r="447" spans="2:27" x14ac:dyDescent="0.35">
      <c r="B447" s="5"/>
      <c r="C447" s="5"/>
      <c r="D447" s="26"/>
      <c r="E447" s="56"/>
      <c r="F447" s="58"/>
      <c r="G447" s="54"/>
      <c r="H447" s="54"/>
      <c r="I447" s="54"/>
      <c r="J447" s="54"/>
      <c r="K447" s="54"/>
      <c r="L447" s="54"/>
      <c r="M447" s="54"/>
      <c r="N447" s="54"/>
      <c r="O447" s="54"/>
      <c r="P447" s="61"/>
      <c r="Q447" s="75"/>
      <c r="R447" s="66"/>
      <c r="T447" s="67">
        <f>$G447+$H447+$L447+IF(ISBLANK($E447),0,$F447*VLOOKUP($E447,'INFO_Matières recyclables'!$I$6:$M$14,2,0))</f>
        <v>0</v>
      </c>
      <c r="U447" s="67">
        <f>$I447+$J447+$K447+$M447+$N447+$O447+$P447+$Q447+$R447+IF(ISBLANK($E447),0,$F447*(1-VLOOKUP($E447,'INFO_Matières recyclables'!$I$6:$M$14,2,0)))</f>
        <v>0</v>
      </c>
      <c r="V447" s="67">
        <f>$G447+$H447+$K447+IF(ISBLANK($E447),0,$F447*VLOOKUP($E447,'INFO_Matières recyclables'!$I$6:$M$14,3,0))</f>
        <v>0</v>
      </c>
      <c r="W447" s="67">
        <f>$I447+$J447+$L447+$M447+$N447+$O447+$P447+$Q447+$R447+IF(ISBLANK($E447),0,$F447*(1-VLOOKUP($E447,'INFO_Matières recyclables'!$I$6:$M$14,3,0)))</f>
        <v>0</v>
      </c>
      <c r="X447" s="67">
        <f>$G447+$H447+$I447+IF(ISBLANK($E447),0,$F447*VLOOKUP($E447,'INFO_Matières recyclables'!$I$6:$M$14,4,0))</f>
        <v>0</v>
      </c>
      <c r="Y447" s="67">
        <f>$J447+$K447+$L447+$M447+$N447+$O447+$P447+$Q447+$R447+IF(ISBLANK($E447),0,$F447*(1-VLOOKUP($E447,'INFO_Matières recyclables'!$I$6:$M$14,4,0)))</f>
        <v>0</v>
      </c>
      <c r="Z447" s="67">
        <f>$G447+$H447+$I447+$J447+IF(ISBLANK($E447),0,$F447*VLOOKUP($E447,'INFO_Matières recyclables'!$I$6:$M$14,5,0))</f>
        <v>0</v>
      </c>
      <c r="AA447" s="67">
        <f>$K447+$L447+$M447+$N447+$O447+$P447+$Q447+$R447+IF(ISBLANK($E447),0,$F447*(1-VLOOKUP($E447,'INFO_Matières recyclables'!$I$6:$M$14,5,0)))</f>
        <v>0</v>
      </c>
    </row>
    <row r="448" spans="2:27" x14ac:dyDescent="0.35">
      <c r="B448" s="5"/>
      <c r="C448" s="5"/>
      <c r="D448" s="26"/>
      <c r="E448" s="56"/>
      <c r="F448" s="58"/>
      <c r="G448" s="54"/>
      <c r="H448" s="54"/>
      <c r="I448" s="54"/>
      <c r="J448" s="54"/>
      <c r="K448" s="54"/>
      <c r="L448" s="54"/>
      <c r="M448" s="54"/>
      <c r="N448" s="54"/>
      <c r="O448" s="54"/>
      <c r="P448" s="61"/>
      <c r="Q448" s="75"/>
      <c r="R448" s="66"/>
      <c r="T448" s="67">
        <f>$G448+$H448+$L448+IF(ISBLANK($E448),0,$F448*VLOOKUP($E448,'INFO_Matières recyclables'!$I$6:$M$14,2,0))</f>
        <v>0</v>
      </c>
      <c r="U448" s="67">
        <f>$I448+$J448+$K448+$M448+$N448+$O448+$P448+$Q448+$R448+IF(ISBLANK($E448),0,$F448*(1-VLOOKUP($E448,'INFO_Matières recyclables'!$I$6:$M$14,2,0)))</f>
        <v>0</v>
      </c>
      <c r="V448" s="67">
        <f>$G448+$H448+$K448+IF(ISBLANK($E448),0,$F448*VLOOKUP($E448,'INFO_Matières recyclables'!$I$6:$M$14,3,0))</f>
        <v>0</v>
      </c>
      <c r="W448" s="67">
        <f>$I448+$J448+$L448+$M448+$N448+$O448+$P448+$Q448+$R448+IF(ISBLANK($E448),0,$F448*(1-VLOOKUP($E448,'INFO_Matières recyclables'!$I$6:$M$14,3,0)))</f>
        <v>0</v>
      </c>
      <c r="X448" s="67">
        <f>$G448+$H448+$I448+IF(ISBLANK($E448),0,$F448*VLOOKUP($E448,'INFO_Matières recyclables'!$I$6:$M$14,4,0))</f>
        <v>0</v>
      </c>
      <c r="Y448" s="67">
        <f>$J448+$K448+$L448+$M448+$N448+$O448+$P448+$Q448+$R448+IF(ISBLANK($E448),0,$F448*(1-VLOOKUP($E448,'INFO_Matières recyclables'!$I$6:$M$14,4,0)))</f>
        <v>0</v>
      </c>
      <c r="Z448" s="67">
        <f>$G448+$H448+$I448+$J448+IF(ISBLANK($E448),0,$F448*VLOOKUP($E448,'INFO_Matières recyclables'!$I$6:$M$14,5,0))</f>
        <v>0</v>
      </c>
      <c r="AA448" s="67">
        <f>$K448+$L448+$M448+$N448+$O448+$P448+$Q448+$R448+IF(ISBLANK($E448),0,$F448*(1-VLOOKUP($E448,'INFO_Matières recyclables'!$I$6:$M$14,5,0)))</f>
        <v>0</v>
      </c>
    </row>
    <row r="449" spans="2:27" x14ac:dyDescent="0.35">
      <c r="B449" s="5"/>
      <c r="C449" s="5"/>
      <c r="D449" s="26"/>
      <c r="E449" s="56"/>
      <c r="F449" s="58"/>
      <c r="G449" s="54"/>
      <c r="H449" s="54"/>
      <c r="I449" s="54"/>
      <c r="J449" s="54"/>
      <c r="K449" s="54"/>
      <c r="L449" s="54"/>
      <c r="M449" s="54"/>
      <c r="N449" s="54"/>
      <c r="O449" s="54"/>
      <c r="P449" s="61"/>
      <c r="Q449" s="75"/>
      <c r="R449" s="66"/>
      <c r="T449" s="67">
        <f>$G449+$H449+$L449+IF(ISBLANK($E449),0,$F449*VLOOKUP($E449,'INFO_Matières recyclables'!$I$6:$M$14,2,0))</f>
        <v>0</v>
      </c>
      <c r="U449" s="67">
        <f>$I449+$J449+$K449+$M449+$N449+$O449+$P449+$Q449+$R449+IF(ISBLANK($E449),0,$F449*(1-VLOOKUP($E449,'INFO_Matières recyclables'!$I$6:$M$14,2,0)))</f>
        <v>0</v>
      </c>
      <c r="V449" s="67">
        <f>$G449+$H449+$K449+IF(ISBLANK($E449),0,$F449*VLOOKUP($E449,'INFO_Matières recyclables'!$I$6:$M$14,3,0))</f>
        <v>0</v>
      </c>
      <c r="W449" s="67">
        <f>$I449+$J449+$L449+$M449+$N449+$O449+$P449+$Q449+$R449+IF(ISBLANK($E449),0,$F449*(1-VLOOKUP($E449,'INFO_Matières recyclables'!$I$6:$M$14,3,0)))</f>
        <v>0</v>
      </c>
      <c r="X449" s="67">
        <f>$G449+$H449+$I449+IF(ISBLANK($E449),0,$F449*VLOOKUP($E449,'INFO_Matières recyclables'!$I$6:$M$14,4,0))</f>
        <v>0</v>
      </c>
      <c r="Y449" s="67">
        <f>$J449+$K449+$L449+$M449+$N449+$O449+$P449+$Q449+$R449+IF(ISBLANK($E449),0,$F449*(1-VLOOKUP($E449,'INFO_Matières recyclables'!$I$6:$M$14,4,0)))</f>
        <v>0</v>
      </c>
      <c r="Z449" s="67">
        <f>$G449+$H449+$I449+$J449+IF(ISBLANK($E449),0,$F449*VLOOKUP($E449,'INFO_Matières recyclables'!$I$6:$M$14,5,0))</f>
        <v>0</v>
      </c>
      <c r="AA449" s="67">
        <f>$K449+$L449+$M449+$N449+$O449+$P449+$Q449+$R449+IF(ISBLANK($E449),0,$F449*(1-VLOOKUP($E449,'INFO_Matières recyclables'!$I$6:$M$14,5,0)))</f>
        <v>0</v>
      </c>
    </row>
    <row r="450" spans="2:27" x14ac:dyDescent="0.35">
      <c r="B450" s="5"/>
      <c r="C450" s="5"/>
      <c r="D450" s="26"/>
      <c r="E450" s="56"/>
      <c r="F450" s="58"/>
      <c r="G450" s="54"/>
      <c r="H450" s="54"/>
      <c r="I450" s="54"/>
      <c r="J450" s="54"/>
      <c r="K450" s="54"/>
      <c r="L450" s="54"/>
      <c r="M450" s="54"/>
      <c r="N450" s="54"/>
      <c r="O450" s="54"/>
      <c r="P450" s="61"/>
      <c r="Q450" s="75"/>
      <c r="R450" s="66"/>
      <c r="T450" s="67">
        <f>$G450+$H450+$L450+IF(ISBLANK($E450),0,$F450*VLOOKUP($E450,'INFO_Matières recyclables'!$I$6:$M$14,2,0))</f>
        <v>0</v>
      </c>
      <c r="U450" s="67">
        <f>$I450+$J450+$K450+$M450+$N450+$O450+$P450+$Q450+$R450+IF(ISBLANK($E450),0,$F450*(1-VLOOKUP($E450,'INFO_Matières recyclables'!$I$6:$M$14,2,0)))</f>
        <v>0</v>
      </c>
      <c r="V450" s="67">
        <f>$G450+$H450+$K450+IF(ISBLANK($E450),0,$F450*VLOOKUP($E450,'INFO_Matières recyclables'!$I$6:$M$14,3,0))</f>
        <v>0</v>
      </c>
      <c r="W450" s="67">
        <f>$I450+$J450+$L450+$M450+$N450+$O450+$P450+$Q450+$R450+IF(ISBLANK($E450),0,$F450*(1-VLOOKUP($E450,'INFO_Matières recyclables'!$I$6:$M$14,3,0)))</f>
        <v>0</v>
      </c>
      <c r="X450" s="67">
        <f>$G450+$H450+$I450+IF(ISBLANK($E450),0,$F450*VLOOKUP($E450,'INFO_Matières recyclables'!$I$6:$M$14,4,0))</f>
        <v>0</v>
      </c>
      <c r="Y450" s="67">
        <f>$J450+$K450+$L450+$M450+$N450+$O450+$P450+$Q450+$R450+IF(ISBLANK($E450),0,$F450*(1-VLOOKUP($E450,'INFO_Matières recyclables'!$I$6:$M$14,4,0)))</f>
        <v>0</v>
      </c>
      <c r="Z450" s="67">
        <f>$G450+$H450+$I450+$J450+IF(ISBLANK($E450),0,$F450*VLOOKUP($E450,'INFO_Matières recyclables'!$I$6:$M$14,5,0))</f>
        <v>0</v>
      </c>
      <c r="AA450" s="67">
        <f>$K450+$L450+$M450+$N450+$O450+$P450+$Q450+$R450+IF(ISBLANK($E450),0,$F450*(1-VLOOKUP($E450,'INFO_Matières recyclables'!$I$6:$M$14,5,0)))</f>
        <v>0</v>
      </c>
    </row>
    <row r="451" spans="2:27" x14ac:dyDescent="0.35">
      <c r="B451" s="5"/>
      <c r="C451" s="5"/>
      <c r="D451" s="26"/>
      <c r="E451" s="56"/>
      <c r="F451" s="58"/>
      <c r="G451" s="54"/>
      <c r="H451" s="54"/>
      <c r="I451" s="54"/>
      <c r="J451" s="54"/>
      <c r="K451" s="54"/>
      <c r="L451" s="54"/>
      <c r="M451" s="54"/>
      <c r="N451" s="54"/>
      <c r="O451" s="54"/>
      <c r="P451" s="61"/>
      <c r="Q451" s="75"/>
      <c r="R451" s="66"/>
      <c r="T451" s="67">
        <f>$G451+$H451+$L451+IF(ISBLANK($E451),0,$F451*VLOOKUP($E451,'INFO_Matières recyclables'!$I$6:$M$14,2,0))</f>
        <v>0</v>
      </c>
      <c r="U451" s="67">
        <f>$I451+$J451+$K451+$M451+$N451+$O451+$P451+$Q451+$R451+IF(ISBLANK($E451),0,$F451*(1-VLOOKUP($E451,'INFO_Matières recyclables'!$I$6:$M$14,2,0)))</f>
        <v>0</v>
      </c>
      <c r="V451" s="67">
        <f>$G451+$H451+$K451+IF(ISBLANK($E451),0,$F451*VLOOKUP($E451,'INFO_Matières recyclables'!$I$6:$M$14,3,0))</f>
        <v>0</v>
      </c>
      <c r="W451" s="67">
        <f>$I451+$J451+$L451+$M451+$N451+$O451+$P451+$Q451+$R451+IF(ISBLANK($E451),0,$F451*(1-VLOOKUP($E451,'INFO_Matières recyclables'!$I$6:$M$14,3,0)))</f>
        <v>0</v>
      </c>
      <c r="X451" s="67">
        <f>$G451+$H451+$I451+IF(ISBLANK($E451),0,$F451*VLOOKUP($E451,'INFO_Matières recyclables'!$I$6:$M$14,4,0))</f>
        <v>0</v>
      </c>
      <c r="Y451" s="67">
        <f>$J451+$K451+$L451+$M451+$N451+$O451+$P451+$Q451+$R451+IF(ISBLANK($E451),0,$F451*(1-VLOOKUP($E451,'INFO_Matières recyclables'!$I$6:$M$14,4,0)))</f>
        <v>0</v>
      </c>
      <c r="Z451" s="67">
        <f>$G451+$H451+$I451+$J451+IF(ISBLANK($E451),0,$F451*VLOOKUP($E451,'INFO_Matières recyclables'!$I$6:$M$14,5,0))</f>
        <v>0</v>
      </c>
      <c r="AA451" s="67">
        <f>$K451+$L451+$M451+$N451+$O451+$P451+$Q451+$R451+IF(ISBLANK($E451),0,$F451*(1-VLOOKUP($E451,'INFO_Matières recyclables'!$I$6:$M$14,5,0)))</f>
        <v>0</v>
      </c>
    </row>
    <row r="452" spans="2:27" x14ac:dyDescent="0.35">
      <c r="B452" s="5"/>
      <c r="C452" s="5"/>
      <c r="D452" s="26"/>
      <c r="E452" s="56"/>
      <c r="F452" s="58"/>
      <c r="G452" s="54"/>
      <c r="H452" s="54"/>
      <c r="I452" s="54"/>
      <c r="J452" s="54"/>
      <c r="K452" s="54"/>
      <c r="L452" s="54"/>
      <c r="M452" s="54"/>
      <c r="N452" s="54"/>
      <c r="O452" s="54"/>
      <c r="P452" s="61"/>
      <c r="Q452" s="75"/>
      <c r="R452" s="66"/>
      <c r="T452" s="67">
        <f>$G452+$H452+$L452+IF(ISBLANK($E452),0,$F452*VLOOKUP($E452,'INFO_Matières recyclables'!$I$6:$M$14,2,0))</f>
        <v>0</v>
      </c>
      <c r="U452" s="67">
        <f>$I452+$J452+$K452+$M452+$N452+$O452+$P452+$Q452+$R452+IF(ISBLANK($E452),0,$F452*(1-VLOOKUP($E452,'INFO_Matières recyclables'!$I$6:$M$14,2,0)))</f>
        <v>0</v>
      </c>
      <c r="V452" s="67">
        <f>$G452+$H452+$K452+IF(ISBLANK($E452),0,$F452*VLOOKUP($E452,'INFO_Matières recyclables'!$I$6:$M$14,3,0))</f>
        <v>0</v>
      </c>
      <c r="W452" s="67">
        <f>$I452+$J452+$L452+$M452+$N452+$O452+$P452+$Q452+$R452+IF(ISBLANK($E452),0,$F452*(1-VLOOKUP($E452,'INFO_Matières recyclables'!$I$6:$M$14,3,0)))</f>
        <v>0</v>
      </c>
      <c r="X452" s="67">
        <f>$G452+$H452+$I452+IF(ISBLANK($E452),0,$F452*VLOOKUP($E452,'INFO_Matières recyclables'!$I$6:$M$14,4,0))</f>
        <v>0</v>
      </c>
      <c r="Y452" s="67">
        <f>$J452+$K452+$L452+$M452+$N452+$O452+$P452+$Q452+$R452+IF(ISBLANK($E452),0,$F452*(1-VLOOKUP($E452,'INFO_Matières recyclables'!$I$6:$M$14,4,0)))</f>
        <v>0</v>
      </c>
      <c r="Z452" s="67">
        <f>$G452+$H452+$I452+$J452+IF(ISBLANK($E452),0,$F452*VLOOKUP($E452,'INFO_Matières recyclables'!$I$6:$M$14,5,0))</f>
        <v>0</v>
      </c>
      <c r="AA452" s="67">
        <f>$K452+$L452+$M452+$N452+$O452+$P452+$Q452+$R452+IF(ISBLANK($E452),0,$F452*(1-VLOOKUP($E452,'INFO_Matières recyclables'!$I$6:$M$14,5,0)))</f>
        <v>0</v>
      </c>
    </row>
    <row r="453" spans="2:27" x14ac:dyDescent="0.35">
      <c r="B453" s="5"/>
      <c r="C453" s="5"/>
      <c r="D453" s="26"/>
      <c r="E453" s="56"/>
      <c r="F453" s="58"/>
      <c r="G453" s="54"/>
      <c r="H453" s="54"/>
      <c r="I453" s="54"/>
      <c r="J453" s="54"/>
      <c r="K453" s="54"/>
      <c r="L453" s="54"/>
      <c r="M453" s="54"/>
      <c r="N453" s="54"/>
      <c r="O453" s="54"/>
      <c r="P453" s="61"/>
      <c r="Q453" s="75"/>
      <c r="R453" s="66"/>
      <c r="T453" s="67">
        <f>$G453+$H453+$L453+IF(ISBLANK($E453),0,$F453*VLOOKUP($E453,'INFO_Matières recyclables'!$I$6:$M$14,2,0))</f>
        <v>0</v>
      </c>
      <c r="U453" s="67">
        <f>$I453+$J453+$K453+$M453+$N453+$O453+$P453+$Q453+$R453+IF(ISBLANK($E453),0,$F453*(1-VLOOKUP($E453,'INFO_Matières recyclables'!$I$6:$M$14,2,0)))</f>
        <v>0</v>
      </c>
      <c r="V453" s="67">
        <f>$G453+$H453+$K453+IF(ISBLANK($E453),0,$F453*VLOOKUP($E453,'INFO_Matières recyclables'!$I$6:$M$14,3,0))</f>
        <v>0</v>
      </c>
      <c r="W453" s="67">
        <f>$I453+$J453+$L453+$M453+$N453+$O453+$P453+$Q453+$R453+IF(ISBLANK($E453),0,$F453*(1-VLOOKUP($E453,'INFO_Matières recyclables'!$I$6:$M$14,3,0)))</f>
        <v>0</v>
      </c>
      <c r="X453" s="67">
        <f>$G453+$H453+$I453+IF(ISBLANK($E453),0,$F453*VLOOKUP($E453,'INFO_Matières recyclables'!$I$6:$M$14,4,0))</f>
        <v>0</v>
      </c>
      <c r="Y453" s="67">
        <f>$J453+$K453+$L453+$M453+$N453+$O453+$P453+$Q453+$R453+IF(ISBLANK($E453),0,$F453*(1-VLOOKUP($E453,'INFO_Matières recyclables'!$I$6:$M$14,4,0)))</f>
        <v>0</v>
      </c>
      <c r="Z453" s="67">
        <f>$G453+$H453+$I453+$J453+IF(ISBLANK($E453),0,$F453*VLOOKUP($E453,'INFO_Matières recyclables'!$I$6:$M$14,5,0))</f>
        <v>0</v>
      </c>
      <c r="AA453" s="67">
        <f>$K453+$L453+$M453+$N453+$O453+$P453+$Q453+$R453+IF(ISBLANK($E453),0,$F453*(1-VLOOKUP($E453,'INFO_Matières recyclables'!$I$6:$M$14,5,0)))</f>
        <v>0</v>
      </c>
    </row>
    <row r="454" spans="2:27" x14ac:dyDescent="0.35">
      <c r="B454" s="5"/>
      <c r="C454" s="5"/>
      <c r="D454" s="26"/>
      <c r="E454" s="56"/>
      <c r="F454" s="58"/>
      <c r="G454" s="54"/>
      <c r="H454" s="54"/>
      <c r="I454" s="54"/>
      <c r="J454" s="54"/>
      <c r="K454" s="54"/>
      <c r="L454" s="54"/>
      <c r="M454" s="54"/>
      <c r="N454" s="54"/>
      <c r="O454" s="54"/>
      <c r="P454" s="61"/>
      <c r="Q454" s="75"/>
      <c r="R454" s="66"/>
      <c r="T454" s="67">
        <f>$G454+$H454+$L454+IF(ISBLANK($E454),0,$F454*VLOOKUP($E454,'INFO_Matières recyclables'!$I$6:$M$14,2,0))</f>
        <v>0</v>
      </c>
      <c r="U454" s="67">
        <f>$I454+$J454+$K454+$M454+$N454+$O454+$P454+$Q454+$R454+IF(ISBLANK($E454),0,$F454*(1-VLOOKUP($E454,'INFO_Matières recyclables'!$I$6:$M$14,2,0)))</f>
        <v>0</v>
      </c>
      <c r="V454" s="67">
        <f>$G454+$H454+$K454+IF(ISBLANK($E454),0,$F454*VLOOKUP($E454,'INFO_Matières recyclables'!$I$6:$M$14,3,0))</f>
        <v>0</v>
      </c>
      <c r="W454" s="67">
        <f>$I454+$J454+$L454+$M454+$N454+$O454+$P454+$Q454+$R454+IF(ISBLANK($E454),0,$F454*(1-VLOOKUP($E454,'INFO_Matières recyclables'!$I$6:$M$14,3,0)))</f>
        <v>0</v>
      </c>
      <c r="X454" s="67">
        <f>$G454+$H454+$I454+IF(ISBLANK($E454),0,$F454*VLOOKUP($E454,'INFO_Matières recyclables'!$I$6:$M$14,4,0))</f>
        <v>0</v>
      </c>
      <c r="Y454" s="67">
        <f>$J454+$K454+$L454+$M454+$N454+$O454+$P454+$Q454+$R454+IF(ISBLANK($E454),0,$F454*(1-VLOOKUP($E454,'INFO_Matières recyclables'!$I$6:$M$14,4,0)))</f>
        <v>0</v>
      </c>
      <c r="Z454" s="67">
        <f>$G454+$H454+$I454+$J454+IF(ISBLANK($E454),0,$F454*VLOOKUP($E454,'INFO_Matières recyclables'!$I$6:$M$14,5,0))</f>
        <v>0</v>
      </c>
      <c r="AA454" s="67">
        <f>$K454+$L454+$M454+$N454+$O454+$P454+$Q454+$R454+IF(ISBLANK($E454),0,$F454*(1-VLOOKUP($E454,'INFO_Matières recyclables'!$I$6:$M$14,5,0)))</f>
        <v>0</v>
      </c>
    </row>
    <row r="455" spans="2:27" x14ac:dyDescent="0.35">
      <c r="B455" s="5"/>
      <c r="C455" s="5"/>
      <c r="D455" s="26"/>
      <c r="E455" s="56"/>
      <c r="F455" s="58"/>
      <c r="G455" s="54"/>
      <c r="H455" s="54"/>
      <c r="I455" s="54"/>
      <c r="J455" s="54"/>
      <c r="K455" s="54"/>
      <c r="L455" s="54"/>
      <c r="M455" s="54"/>
      <c r="N455" s="54"/>
      <c r="O455" s="54"/>
      <c r="P455" s="61"/>
      <c r="Q455" s="75"/>
      <c r="R455" s="66"/>
      <c r="T455" s="67">
        <f>$G455+$H455+$L455+IF(ISBLANK($E455),0,$F455*VLOOKUP($E455,'INFO_Matières recyclables'!$I$6:$M$14,2,0))</f>
        <v>0</v>
      </c>
      <c r="U455" s="67">
        <f>$I455+$J455+$K455+$M455+$N455+$O455+$P455+$Q455+$R455+IF(ISBLANK($E455),0,$F455*(1-VLOOKUP($E455,'INFO_Matières recyclables'!$I$6:$M$14,2,0)))</f>
        <v>0</v>
      </c>
      <c r="V455" s="67">
        <f>$G455+$H455+$K455+IF(ISBLANK($E455),0,$F455*VLOOKUP($E455,'INFO_Matières recyclables'!$I$6:$M$14,3,0))</f>
        <v>0</v>
      </c>
      <c r="W455" s="67">
        <f>$I455+$J455+$L455+$M455+$N455+$O455+$P455+$Q455+$R455+IF(ISBLANK($E455),0,$F455*(1-VLOOKUP($E455,'INFO_Matières recyclables'!$I$6:$M$14,3,0)))</f>
        <v>0</v>
      </c>
      <c r="X455" s="67">
        <f>$G455+$H455+$I455+IF(ISBLANK($E455),0,$F455*VLOOKUP($E455,'INFO_Matières recyclables'!$I$6:$M$14,4,0))</f>
        <v>0</v>
      </c>
      <c r="Y455" s="67">
        <f>$J455+$K455+$L455+$M455+$N455+$O455+$P455+$Q455+$R455+IF(ISBLANK($E455),0,$F455*(1-VLOOKUP($E455,'INFO_Matières recyclables'!$I$6:$M$14,4,0)))</f>
        <v>0</v>
      </c>
      <c r="Z455" s="67">
        <f>$G455+$H455+$I455+$J455+IF(ISBLANK($E455),0,$F455*VLOOKUP($E455,'INFO_Matières recyclables'!$I$6:$M$14,5,0))</f>
        <v>0</v>
      </c>
      <c r="AA455" s="67">
        <f>$K455+$L455+$M455+$N455+$O455+$P455+$Q455+$R455+IF(ISBLANK($E455),0,$F455*(1-VLOOKUP($E455,'INFO_Matières recyclables'!$I$6:$M$14,5,0)))</f>
        <v>0</v>
      </c>
    </row>
    <row r="456" spans="2:27" x14ac:dyDescent="0.35">
      <c r="B456" s="5"/>
      <c r="C456" s="5"/>
      <c r="D456" s="26"/>
      <c r="E456" s="56"/>
      <c r="F456" s="58"/>
      <c r="G456" s="54"/>
      <c r="H456" s="54"/>
      <c r="I456" s="54"/>
      <c r="J456" s="54"/>
      <c r="K456" s="54"/>
      <c r="L456" s="54"/>
      <c r="M456" s="54"/>
      <c r="N456" s="54"/>
      <c r="O456" s="54"/>
      <c r="P456" s="61"/>
      <c r="Q456" s="75"/>
      <c r="R456" s="66"/>
      <c r="T456" s="67">
        <f>$G456+$H456+$L456+IF(ISBLANK($E456),0,$F456*VLOOKUP($E456,'INFO_Matières recyclables'!$I$6:$M$14,2,0))</f>
        <v>0</v>
      </c>
      <c r="U456" s="67">
        <f>$I456+$J456+$K456+$M456+$N456+$O456+$P456+$Q456+$R456+IF(ISBLANK($E456),0,$F456*(1-VLOOKUP($E456,'INFO_Matières recyclables'!$I$6:$M$14,2,0)))</f>
        <v>0</v>
      </c>
      <c r="V456" s="67">
        <f>$G456+$H456+$K456+IF(ISBLANK($E456),0,$F456*VLOOKUP($E456,'INFO_Matières recyclables'!$I$6:$M$14,3,0))</f>
        <v>0</v>
      </c>
      <c r="W456" s="67">
        <f>$I456+$J456+$L456+$M456+$N456+$O456+$P456+$Q456+$R456+IF(ISBLANK($E456),0,$F456*(1-VLOOKUP($E456,'INFO_Matières recyclables'!$I$6:$M$14,3,0)))</f>
        <v>0</v>
      </c>
      <c r="X456" s="67">
        <f>$G456+$H456+$I456+IF(ISBLANK($E456),0,$F456*VLOOKUP($E456,'INFO_Matières recyclables'!$I$6:$M$14,4,0))</f>
        <v>0</v>
      </c>
      <c r="Y456" s="67">
        <f>$J456+$K456+$L456+$M456+$N456+$O456+$P456+$Q456+$R456+IF(ISBLANK($E456),0,$F456*(1-VLOOKUP($E456,'INFO_Matières recyclables'!$I$6:$M$14,4,0)))</f>
        <v>0</v>
      </c>
      <c r="Z456" s="67">
        <f>$G456+$H456+$I456+$J456+IF(ISBLANK($E456),0,$F456*VLOOKUP($E456,'INFO_Matières recyclables'!$I$6:$M$14,5,0))</f>
        <v>0</v>
      </c>
      <c r="AA456" s="67">
        <f>$K456+$L456+$M456+$N456+$O456+$P456+$Q456+$R456+IF(ISBLANK($E456),0,$F456*(1-VLOOKUP($E456,'INFO_Matières recyclables'!$I$6:$M$14,5,0)))</f>
        <v>0</v>
      </c>
    </row>
    <row r="457" spans="2:27" x14ac:dyDescent="0.35">
      <c r="B457" s="5"/>
      <c r="C457" s="5"/>
      <c r="D457" s="26"/>
      <c r="E457" s="56"/>
      <c r="F457" s="58"/>
      <c r="G457" s="54"/>
      <c r="H457" s="54"/>
      <c r="I457" s="54"/>
      <c r="J457" s="54"/>
      <c r="K457" s="54"/>
      <c r="L457" s="54"/>
      <c r="M457" s="54"/>
      <c r="N457" s="54"/>
      <c r="O457" s="54"/>
      <c r="P457" s="61"/>
      <c r="Q457" s="75"/>
      <c r="R457" s="66"/>
      <c r="T457" s="67">
        <f>$G457+$H457+$L457+IF(ISBLANK($E457),0,$F457*VLOOKUP($E457,'INFO_Matières recyclables'!$I$6:$M$14,2,0))</f>
        <v>0</v>
      </c>
      <c r="U457" s="67">
        <f>$I457+$J457+$K457+$M457+$N457+$O457+$P457+$Q457+$R457+IF(ISBLANK($E457),0,$F457*(1-VLOOKUP($E457,'INFO_Matières recyclables'!$I$6:$M$14,2,0)))</f>
        <v>0</v>
      </c>
      <c r="V457" s="67">
        <f>$G457+$H457+$K457+IF(ISBLANK($E457),0,$F457*VLOOKUP($E457,'INFO_Matières recyclables'!$I$6:$M$14,3,0))</f>
        <v>0</v>
      </c>
      <c r="W457" s="67">
        <f>$I457+$J457+$L457+$M457+$N457+$O457+$P457+$Q457+$R457+IF(ISBLANK($E457),0,$F457*(1-VLOOKUP($E457,'INFO_Matières recyclables'!$I$6:$M$14,3,0)))</f>
        <v>0</v>
      </c>
      <c r="X457" s="67">
        <f>$G457+$H457+$I457+IF(ISBLANK($E457),0,$F457*VLOOKUP($E457,'INFO_Matières recyclables'!$I$6:$M$14,4,0))</f>
        <v>0</v>
      </c>
      <c r="Y457" s="67">
        <f>$J457+$K457+$L457+$M457+$N457+$O457+$P457+$Q457+$R457+IF(ISBLANK($E457),0,$F457*(1-VLOOKUP($E457,'INFO_Matières recyclables'!$I$6:$M$14,4,0)))</f>
        <v>0</v>
      </c>
      <c r="Z457" s="67">
        <f>$G457+$H457+$I457+$J457+IF(ISBLANK($E457),0,$F457*VLOOKUP($E457,'INFO_Matières recyclables'!$I$6:$M$14,5,0))</f>
        <v>0</v>
      </c>
      <c r="AA457" s="67">
        <f>$K457+$L457+$M457+$N457+$O457+$P457+$Q457+$R457+IF(ISBLANK($E457),0,$F457*(1-VLOOKUP($E457,'INFO_Matières recyclables'!$I$6:$M$14,5,0)))</f>
        <v>0</v>
      </c>
    </row>
    <row r="458" spans="2:27" x14ac:dyDescent="0.35">
      <c r="B458" s="5"/>
      <c r="C458" s="5"/>
      <c r="D458" s="26"/>
      <c r="E458" s="56"/>
      <c r="F458" s="58"/>
      <c r="G458" s="54"/>
      <c r="H458" s="54"/>
      <c r="I458" s="54"/>
      <c r="J458" s="54"/>
      <c r="K458" s="54"/>
      <c r="L458" s="54"/>
      <c r="M458" s="54"/>
      <c r="N458" s="54"/>
      <c r="O458" s="54"/>
      <c r="P458" s="61"/>
      <c r="Q458" s="75"/>
      <c r="R458" s="66"/>
      <c r="T458" s="67">
        <f>$G458+$H458+$L458+IF(ISBLANK($E458),0,$F458*VLOOKUP($E458,'INFO_Matières recyclables'!$I$6:$M$14,2,0))</f>
        <v>0</v>
      </c>
      <c r="U458" s="67">
        <f>$I458+$J458+$K458+$M458+$N458+$O458+$P458+$Q458+$R458+IF(ISBLANK($E458),0,$F458*(1-VLOOKUP($E458,'INFO_Matières recyclables'!$I$6:$M$14,2,0)))</f>
        <v>0</v>
      </c>
      <c r="V458" s="67">
        <f>$G458+$H458+$K458+IF(ISBLANK($E458),0,$F458*VLOOKUP($E458,'INFO_Matières recyclables'!$I$6:$M$14,3,0))</f>
        <v>0</v>
      </c>
      <c r="W458" s="67">
        <f>$I458+$J458+$L458+$M458+$N458+$O458+$P458+$Q458+$R458+IF(ISBLANK($E458),0,$F458*(1-VLOOKUP($E458,'INFO_Matières recyclables'!$I$6:$M$14,3,0)))</f>
        <v>0</v>
      </c>
      <c r="X458" s="67">
        <f>$G458+$H458+$I458+IF(ISBLANK($E458),0,$F458*VLOOKUP($E458,'INFO_Matières recyclables'!$I$6:$M$14,4,0))</f>
        <v>0</v>
      </c>
      <c r="Y458" s="67">
        <f>$J458+$K458+$L458+$M458+$N458+$O458+$P458+$Q458+$R458+IF(ISBLANK($E458),0,$F458*(1-VLOOKUP($E458,'INFO_Matières recyclables'!$I$6:$M$14,4,0)))</f>
        <v>0</v>
      </c>
      <c r="Z458" s="67">
        <f>$G458+$H458+$I458+$J458+IF(ISBLANK($E458),0,$F458*VLOOKUP($E458,'INFO_Matières recyclables'!$I$6:$M$14,5,0))</f>
        <v>0</v>
      </c>
      <c r="AA458" s="67">
        <f>$K458+$L458+$M458+$N458+$O458+$P458+$Q458+$R458+IF(ISBLANK($E458),0,$F458*(1-VLOOKUP($E458,'INFO_Matières recyclables'!$I$6:$M$14,5,0)))</f>
        <v>0</v>
      </c>
    </row>
    <row r="459" spans="2:27" x14ac:dyDescent="0.35">
      <c r="B459" s="5"/>
      <c r="C459" s="5"/>
      <c r="D459" s="26"/>
      <c r="E459" s="56"/>
      <c r="F459" s="58"/>
      <c r="G459" s="54"/>
      <c r="H459" s="54"/>
      <c r="I459" s="54"/>
      <c r="J459" s="54"/>
      <c r="K459" s="54"/>
      <c r="L459" s="54"/>
      <c r="M459" s="54"/>
      <c r="N459" s="54"/>
      <c r="O459" s="54"/>
      <c r="P459" s="61"/>
      <c r="Q459" s="75"/>
      <c r="R459" s="66"/>
      <c r="T459" s="67">
        <f>$G459+$H459+$L459+IF(ISBLANK($E459),0,$F459*VLOOKUP($E459,'INFO_Matières recyclables'!$I$6:$M$14,2,0))</f>
        <v>0</v>
      </c>
      <c r="U459" s="67">
        <f>$I459+$J459+$K459+$M459+$N459+$O459+$P459+$Q459+$R459+IF(ISBLANK($E459),0,$F459*(1-VLOOKUP($E459,'INFO_Matières recyclables'!$I$6:$M$14,2,0)))</f>
        <v>0</v>
      </c>
      <c r="V459" s="67">
        <f>$G459+$H459+$K459+IF(ISBLANK($E459),0,$F459*VLOOKUP($E459,'INFO_Matières recyclables'!$I$6:$M$14,3,0))</f>
        <v>0</v>
      </c>
      <c r="W459" s="67">
        <f>$I459+$J459+$L459+$M459+$N459+$O459+$P459+$Q459+$R459+IF(ISBLANK($E459),0,$F459*(1-VLOOKUP($E459,'INFO_Matières recyclables'!$I$6:$M$14,3,0)))</f>
        <v>0</v>
      </c>
      <c r="X459" s="67">
        <f>$G459+$H459+$I459+IF(ISBLANK($E459),0,$F459*VLOOKUP($E459,'INFO_Matières recyclables'!$I$6:$M$14,4,0))</f>
        <v>0</v>
      </c>
      <c r="Y459" s="67">
        <f>$J459+$K459+$L459+$M459+$N459+$O459+$P459+$Q459+$R459+IF(ISBLANK($E459),0,$F459*(1-VLOOKUP($E459,'INFO_Matières recyclables'!$I$6:$M$14,4,0)))</f>
        <v>0</v>
      </c>
      <c r="Z459" s="67">
        <f>$G459+$H459+$I459+$J459+IF(ISBLANK($E459),0,$F459*VLOOKUP($E459,'INFO_Matières recyclables'!$I$6:$M$14,5,0))</f>
        <v>0</v>
      </c>
      <c r="AA459" s="67">
        <f>$K459+$L459+$M459+$N459+$O459+$P459+$Q459+$R459+IF(ISBLANK($E459),0,$F459*(1-VLOOKUP($E459,'INFO_Matières recyclables'!$I$6:$M$14,5,0)))</f>
        <v>0</v>
      </c>
    </row>
    <row r="460" spans="2:27" x14ac:dyDescent="0.35">
      <c r="B460" s="5"/>
      <c r="C460" s="5"/>
      <c r="D460" s="26"/>
      <c r="E460" s="56"/>
      <c r="F460" s="58"/>
      <c r="G460" s="54"/>
      <c r="H460" s="54"/>
      <c r="I460" s="54"/>
      <c r="J460" s="54"/>
      <c r="K460" s="54"/>
      <c r="L460" s="54"/>
      <c r="M460" s="54"/>
      <c r="N460" s="54"/>
      <c r="O460" s="54"/>
      <c r="P460" s="61"/>
      <c r="Q460" s="75"/>
      <c r="R460" s="66"/>
      <c r="T460" s="67">
        <f>$G460+$H460+$L460+IF(ISBLANK($E460),0,$F460*VLOOKUP($E460,'INFO_Matières recyclables'!$I$6:$M$14,2,0))</f>
        <v>0</v>
      </c>
      <c r="U460" s="67">
        <f>$I460+$J460+$K460+$M460+$N460+$O460+$P460+$Q460+$R460+IF(ISBLANK($E460),0,$F460*(1-VLOOKUP($E460,'INFO_Matières recyclables'!$I$6:$M$14,2,0)))</f>
        <v>0</v>
      </c>
      <c r="V460" s="67">
        <f>$G460+$H460+$K460+IF(ISBLANK($E460),0,$F460*VLOOKUP($E460,'INFO_Matières recyclables'!$I$6:$M$14,3,0))</f>
        <v>0</v>
      </c>
      <c r="W460" s="67">
        <f>$I460+$J460+$L460+$M460+$N460+$O460+$P460+$Q460+$R460+IF(ISBLANK($E460),0,$F460*(1-VLOOKUP($E460,'INFO_Matières recyclables'!$I$6:$M$14,3,0)))</f>
        <v>0</v>
      </c>
      <c r="X460" s="67">
        <f>$G460+$H460+$I460+IF(ISBLANK($E460),0,$F460*VLOOKUP($E460,'INFO_Matières recyclables'!$I$6:$M$14,4,0))</f>
        <v>0</v>
      </c>
      <c r="Y460" s="67">
        <f>$J460+$K460+$L460+$M460+$N460+$O460+$P460+$Q460+$R460+IF(ISBLANK($E460),0,$F460*(1-VLOOKUP($E460,'INFO_Matières recyclables'!$I$6:$M$14,4,0)))</f>
        <v>0</v>
      </c>
      <c r="Z460" s="67">
        <f>$G460+$H460+$I460+$J460+IF(ISBLANK($E460),0,$F460*VLOOKUP($E460,'INFO_Matières recyclables'!$I$6:$M$14,5,0))</f>
        <v>0</v>
      </c>
      <c r="AA460" s="67">
        <f>$K460+$L460+$M460+$N460+$O460+$P460+$Q460+$R460+IF(ISBLANK($E460),0,$F460*(1-VLOOKUP($E460,'INFO_Matières recyclables'!$I$6:$M$14,5,0)))</f>
        <v>0</v>
      </c>
    </row>
    <row r="461" spans="2:27" x14ac:dyDescent="0.35">
      <c r="B461" s="5"/>
      <c r="C461" s="5"/>
      <c r="D461" s="26"/>
      <c r="E461" s="56"/>
      <c r="F461" s="58"/>
      <c r="G461" s="54"/>
      <c r="H461" s="54"/>
      <c r="I461" s="54"/>
      <c r="J461" s="54"/>
      <c r="K461" s="54"/>
      <c r="L461" s="54"/>
      <c r="M461" s="54"/>
      <c r="N461" s="54"/>
      <c r="O461" s="54"/>
      <c r="P461" s="61"/>
      <c r="Q461" s="75"/>
      <c r="R461" s="66"/>
      <c r="T461" s="67">
        <f>$G461+$H461+$L461+IF(ISBLANK($E461),0,$F461*VLOOKUP($E461,'INFO_Matières recyclables'!$I$6:$M$14,2,0))</f>
        <v>0</v>
      </c>
      <c r="U461" s="67">
        <f>$I461+$J461+$K461+$M461+$N461+$O461+$P461+$Q461+$R461+IF(ISBLANK($E461),0,$F461*(1-VLOOKUP($E461,'INFO_Matières recyclables'!$I$6:$M$14,2,0)))</f>
        <v>0</v>
      </c>
      <c r="V461" s="67">
        <f>$G461+$H461+$K461+IF(ISBLANK($E461),0,$F461*VLOOKUP($E461,'INFO_Matières recyclables'!$I$6:$M$14,3,0))</f>
        <v>0</v>
      </c>
      <c r="W461" s="67">
        <f>$I461+$J461+$L461+$M461+$N461+$O461+$P461+$Q461+$R461+IF(ISBLANK($E461),0,$F461*(1-VLOOKUP($E461,'INFO_Matières recyclables'!$I$6:$M$14,3,0)))</f>
        <v>0</v>
      </c>
      <c r="X461" s="67">
        <f>$G461+$H461+$I461+IF(ISBLANK($E461),0,$F461*VLOOKUP($E461,'INFO_Matières recyclables'!$I$6:$M$14,4,0))</f>
        <v>0</v>
      </c>
      <c r="Y461" s="67">
        <f>$J461+$K461+$L461+$M461+$N461+$O461+$P461+$Q461+$R461+IF(ISBLANK($E461),0,$F461*(1-VLOOKUP($E461,'INFO_Matières recyclables'!$I$6:$M$14,4,0)))</f>
        <v>0</v>
      </c>
      <c r="Z461" s="67">
        <f>$G461+$H461+$I461+$J461+IF(ISBLANK($E461),0,$F461*VLOOKUP($E461,'INFO_Matières recyclables'!$I$6:$M$14,5,0))</f>
        <v>0</v>
      </c>
      <c r="AA461" s="67">
        <f>$K461+$L461+$M461+$N461+$O461+$P461+$Q461+$R461+IF(ISBLANK($E461),0,$F461*(1-VLOOKUP($E461,'INFO_Matières recyclables'!$I$6:$M$14,5,0)))</f>
        <v>0</v>
      </c>
    </row>
    <row r="462" spans="2:27" x14ac:dyDescent="0.35">
      <c r="B462" s="5"/>
      <c r="C462" s="5"/>
      <c r="D462" s="26"/>
      <c r="E462" s="56"/>
      <c r="F462" s="58"/>
      <c r="G462" s="54"/>
      <c r="H462" s="54"/>
      <c r="I462" s="54"/>
      <c r="J462" s="54"/>
      <c r="K462" s="54"/>
      <c r="L462" s="54"/>
      <c r="M462" s="54"/>
      <c r="N462" s="54"/>
      <c r="O462" s="54"/>
      <c r="P462" s="61"/>
      <c r="Q462" s="75"/>
      <c r="R462" s="66"/>
      <c r="T462" s="67">
        <f>$G462+$H462+$L462+IF(ISBLANK($E462),0,$F462*VLOOKUP($E462,'INFO_Matières recyclables'!$I$6:$M$14,2,0))</f>
        <v>0</v>
      </c>
      <c r="U462" s="67">
        <f>$I462+$J462+$K462+$M462+$N462+$O462+$P462+$Q462+$R462+IF(ISBLANK($E462),0,$F462*(1-VLOOKUP($E462,'INFO_Matières recyclables'!$I$6:$M$14,2,0)))</f>
        <v>0</v>
      </c>
      <c r="V462" s="67">
        <f>$G462+$H462+$K462+IF(ISBLANK($E462),0,$F462*VLOOKUP($E462,'INFO_Matières recyclables'!$I$6:$M$14,3,0))</f>
        <v>0</v>
      </c>
      <c r="W462" s="67">
        <f>$I462+$J462+$L462+$M462+$N462+$O462+$P462+$Q462+$R462+IF(ISBLANK($E462),0,$F462*(1-VLOOKUP($E462,'INFO_Matières recyclables'!$I$6:$M$14,3,0)))</f>
        <v>0</v>
      </c>
      <c r="X462" s="67">
        <f>$G462+$H462+$I462+IF(ISBLANK($E462),0,$F462*VLOOKUP($E462,'INFO_Matières recyclables'!$I$6:$M$14,4,0))</f>
        <v>0</v>
      </c>
      <c r="Y462" s="67">
        <f>$J462+$K462+$L462+$M462+$N462+$O462+$P462+$Q462+$R462+IF(ISBLANK($E462),0,$F462*(1-VLOOKUP($E462,'INFO_Matières recyclables'!$I$6:$M$14,4,0)))</f>
        <v>0</v>
      </c>
      <c r="Z462" s="67">
        <f>$G462+$H462+$I462+$J462+IF(ISBLANK($E462),0,$F462*VLOOKUP($E462,'INFO_Matières recyclables'!$I$6:$M$14,5,0))</f>
        <v>0</v>
      </c>
      <c r="AA462" s="67">
        <f>$K462+$L462+$M462+$N462+$O462+$P462+$Q462+$R462+IF(ISBLANK($E462),0,$F462*(1-VLOOKUP($E462,'INFO_Matières recyclables'!$I$6:$M$14,5,0)))</f>
        <v>0</v>
      </c>
    </row>
    <row r="463" spans="2:27" x14ac:dyDescent="0.35">
      <c r="B463" s="5"/>
      <c r="C463" s="5"/>
      <c r="D463" s="26"/>
      <c r="E463" s="56"/>
      <c r="F463" s="58"/>
      <c r="G463" s="54"/>
      <c r="H463" s="54"/>
      <c r="I463" s="54"/>
      <c r="J463" s="54"/>
      <c r="K463" s="54"/>
      <c r="L463" s="54"/>
      <c r="M463" s="54"/>
      <c r="N463" s="54"/>
      <c r="O463" s="54"/>
      <c r="P463" s="61"/>
      <c r="Q463" s="75"/>
      <c r="R463" s="66"/>
      <c r="T463" s="67">
        <f>$G463+$H463+$L463+IF(ISBLANK($E463),0,$F463*VLOOKUP($E463,'INFO_Matières recyclables'!$I$6:$M$14,2,0))</f>
        <v>0</v>
      </c>
      <c r="U463" s="67">
        <f>$I463+$J463+$K463+$M463+$N463+$O463+$P463+$Q463+$R463+IF(ISBLANK($E463),0,$F463*(1-VLOOKUP($E463,'INFO_Matières recyclables'!$I$6:$M$14,2,0)))</f>
        <v>0</v>
      </c>
      <c r="V463" s="67">
        <f>$G463+$H463+$K463+IF(ISBLANK($E463),0,$F463*VLOOKUP($E463,'INFO_Matières recyclables'!$I$6:$M$14,3,0))</f>
        <v>0</v>
      </c>
      <c r="W463" s="67">
        <f>$I463+$J463+$L463+$M463+$N463+$O463+$P463+$Q463+$R463+IF(ISBLANK($E463),0,$F463*(1-VLOOKUP($E463,'INFO_Matières recyclables'!$I$6:$M$14,3,0)))</f>
        <v>0</v>
      </c>
      <c r="X463" s="67">
        <f>$G463+$H463+$I463+IF(ISBLANK($E463),0,$F463*VLOOKUP($E463,'INFO_Matières recyclables'!$I$6:$M$14,4,0))</f>
        <v>0</v>
      </c>
      <c r="Y463" s="67">
        <f>$J463+$K463+$L463+$M463+$N463+$O463+$P463+$Q463+$R463+IF(ISBLANK($E463),0,$F463*(1-VLOOKUP($E463,'INFO_Matières recyclables'!$I$6:$M$14,4,0)))</f>
        <v>0</v>
      </c>
      <c r="Z463" s="67">
        <f>$G463+$H463+$I463+$J463+IF(ISBLANK($E463),0,$F463*VLOOKUP($E463,'INFO_Matières recyclables'!$I$6:$M$14,5,0))</f>
        <v>0</v>
      </c>
      <c r="AA463" s="67">
        <f>$K463+$L463+$M463+$N463+$O463+$P463+$Q463+$R463+IF(ISBLANK($E463),0,$F463*(1-VLOOKUP($E463,'INFO_Matières recyclables'!$I$6:$M$14,5,0)))</f>
        <v>0</v>
      </c>
    </row>
    <row r="464" spans="2:27" x14ac:dyDescent="0.35">
      <c r="B464" s="5"/>
      <c r="C464" s="5"/>
      <c r="D464" s="26"/>
      <c r="E464" s="56"/>
      <c r="F464" s="58"/>
      <c r="G464" s="54"/>
      <c r="H464" s="54"/>
      <c r="I464" s="54"/>
      <c r="J464" s="54"/>
      <c r="K464" s="54"/>
      <c r="L464" s="54"/>
      <c r="M464" s="54"/>
      <c r="N464" s="54"/>
      <c r="O464" s="54"/>
      <c r="P464" s="61"/>
      <c r="Q464" s="75"/>
      <c r="R464" s="66"/>
      <c r="T464" s="67">
        <f>$G464+$H464+$L464+IF(ISBLANK($E464),0,$F464*VLOOKUP($E464,'INFO_Matières recyclables'!$I$6:$M$14,2,0))</f>
        <v>0</v>
      </c>
      <c r="U464" s="67">
        <f>$I464+$J464+$K464+$M464+$N464+$O464+$P464+$Q464+$R464+IF(ISBLANK($E464),0,$F464*(1-VLOOKUP($E464,'INFO_Matières recyclables'!$I$6:$M$14,2,0)))</f>
        <v>0</v>
      </c>
      <c r="V464" s="67">
        <f>$G464+$H464+$K464+IF(ISBLANK($E464),0,$F464*VLOOKUP($E464,'INFO_Matières recyclables'!$I$6:$M$14,3,0))</f>
        <v>0</v>
      </c>
      <c r="W464" s="67">
        <f>$I464+$J464+$L464+$M464+$N464+$O464+$P464+$Q464+$R464+IF(ISBLANK($E464),0,$F464*(1-VLOOKUP($E464,'INFO_Matières recyclables'!$I$6:$M$14,3,0)))</f>
        <v>0</v>
      </c>
      <c r="X464" s="67">
        <f>$G464+$H464+$I464+IF(ISBLANK($E464),0,$F464*VLOOKUP($E464,'INFO_Matières recyclables'!$I$6:$M$14,4,0))</f>
        <v>0</v>
      </c>
      <c r="Y464" s="67">
        <f>$J464+$K464+$L464+$M464+$N464+$O464+$P464+$Q464+$R464+IF(ISBLANK($E464),0,$F464*(1-VLOOKUP($E464,'INFO_Matières recyclables'!$I$6:$M$14,4,0)))</f>
        <v>0</v>
      </c>
      <c r="Z464" s="67">
        <f>$G464+$H464+$I464+$J464+IF(ISBLANK($E464),0,$F464*VLOOKUP($E464,'INFO_Matières recyclables'!$I$6:$M$14,5,0))</f>
        <v>0</v>
      </c>
      <c r="AA464" s="67">
        <f>$K464+$L464+$M464+$N464+$O464+$P464+$Q464+$R464+IF(ISBLANK($E464),0,$F464*(1-VLOOKUP($E464,'INFO_Matières recyclables'!$I$6:$M$14,5,0)))</f>
        <v>0</v>
      </c>
    </row>
    <row r="465" spans="2:27" x14ac:dyDescent="0.35">
      <c r="B465" s="5"/>
      <c r="C465" s="5"/>
      <c r="D465" s="26"/>
      <c r="E465" s="56"/>
      <c r="F465" s="58"/>
      <c r="G465" s="54"/>
      <c r="H465" s="54"/>
      <c r="I465" s="54"/>
      <c r="J465" s="54"/>
      <c r="K465" s="54"/>
      <c r="L465" s="54"/>
      <c r="M465" s="54"/>
      <c r="N465" s="54"/>
      <c r="O465" s="54"/>
      <c r="P465" s="61"/>
      <c r="Q465" s="75"/>
      <c r="R465" s="66"/>
      <c r="T465" s="67">
        <f>$G465+$H465+$L465+IF(ISBLANK($E465),0,$F465*VLOOKUP($E465,'INFO_Matières recyclables'!$I$6:$M$14,2,0))</f>
        <v>0</v>
      </c>
      <c r="U465" s="67">
        <f>$I465+$J465+$K465+$M465+$N465+$O465+$P465+$Q465+$R465+IF(ISBLANK($E465),0,$F465*(1-VLOOKUP($E465,'INFO_Matières recyclables'!$I$6:$M$14,2,0)))</f>
        <v>0</v>
      </c>
      <c r="V465" s="67">
        <f>$G465+$H465+$K465+IF(ISBLANK($E465),0,$F465*VLOOKUP($E465,'INFO_Matières recyclables'!$I$6:$M$14,3,0))</f>
        <v>0</v>
      </c>
      <c r="W465" s="67">
        <f>$I465+$J465+$L465+$M465+$N465+$O465+$P465+$Q465+$R465+IF(ISBLANK($E465),0,$F465*(1-VLOOKUP($E465,'INFO_Matières recyclables'!$I$6:$M$14,3,0)))</f>
        <v>0</v>
      </c>
      <c r="X465" s="67">
        <f>$G465+$H465+$I465+IF(ISBLANK($E465),0,$F465*VLOOKUP($E465,'INFO_Matières recyclables'!$I$6:$M$14,4,0))</f>
        <v>0</v>
      </c>
      <c r="Y465" s="67">
        <f>$J465+$K465+$L465+$M465+$N465+$O465+$P465+$Q465+$R465+IF(ISBLANK($E465),0,$F465*(1-VLOOKUP($E465,'INFO_Matières recyclables'!$I$6:$M$14,4,0)))</f>
        <v>0</v>
      </c>
      <c r="Z465" s="67">
        <f>$G465+$H465+$I465+$J465+IF(ISBLANK($E465),0,$F465*VLOOKUP($E465,'INFO_Matières recyclables'!$I$6:$M$14,5,0))</f>
        <v>0</v>
      </c>
      <c r="AA465" s="67">
        <f>$K465+$L465+$M465+$N465+$O465+$P465+$Q465+$R465+IF(ISBLANK($E465),0,$F465*(1-VLOOKUP($E465,'INFO_Matières recyclables'!$I$6:$M$14,5,0)))</f>
        <v>0</v>
      </c>
    </row>
    <row r="466" spans="2:27" x14ac:dyDescent="0.35">
      <c r="B466" s="5"/>
      <c r="C466" s="5"/>
      <c r="D466" s="26"/>
      <c r="E466" s="56"/>
      <c r="F466" s="58"/>
      <c r="G466" s="54"/>
      <c r="H466" s="54"/>
      <c r="I466" s="54"/>
      <c r="J466" s="54"/>
      <c r="K466" s="54"/>
      <c r="L466" s="54"/>
      <c r="M466" s="54"/>
      <c r="N466" s="54"/>
      <c r="O466" s="54"/>
      <c r="P466" s="61"/>
      <c r="Q466" s="75"/>
      <c r="R466" s="66"/>
      <c r="T466" s="67">
        <f>$G466+$H466+$L466+IF(ISBLANK($E466),0,$F466*VLOOKUP($E466,'INFO_Matières recyclables'!$I$6:$M$14,2,0))</f>
        <v>0</v>
      </c>
      <c r="U466" s="67">
        <f>$I466+$J466+$K466+$M466+$N466+$O466+$P466+$Q466+$R466+IF(ISBLANK($E466),0,$F466*(1-VLOOKUP($E466,'INFO_Matières recyclables'!$I$6:$M$14,2,0)))</f>
        <v>0</v>
      </c>
      <c r="V466" s="67">
        <f>$G466+$H466+$K466+IF(ISBLANK($E466),0,$F466*VLOOKUP($E466,'INFO_Matières recyclables'!$I$6:$M$14,3,0))</f>
        <v>0</v>
      </c>
      <c r="W466" s="67">
        <f>$I466+$J466+$L466+$M466+$N466+$O466+$P466+$Q466+$R466+IF(ISBLANK($E466),0,$F466*(1-VLOOKUP($E466,'INFO_Matières recyclables'!$I$6:$M$14,3,0)))</f>
        <v>0</v>
      </c>
      <c r="X466" s="67">
        <f>$G466+$H466+$I466+IF(ISBLANK($E466),0,$F466*VLOOKUP($E466,'INFO_Matières recyclables'!$I$6:$M$14,4,0))</f>
        <v>0</v>
      </c>
      <c r="Y466" s="67">
        <f>$J466+$K466+$L466+$M466+$N466+$O466+$P466+$Q466+$R466+IF(ISBLANK($E466),0,$F466*(1-VLOOKUP($E466,'INFO_Matières recyclables'!$I$6:$M$14,4,0)))</f>
        <v>0</v>
      </c>
      <c r="Z466" s="67">
        <f>$G466+$H466+$I466+$J466+IF(ISBLANK($E466),0,$F466*VLOOKUP($E466,'INFO_Matières recyclables'!$I$6:$M$14,5,0))</f>
        <v>0</v>
      </c>
      <c r="AA466" s="67">
        <f>$K466+$L466+$M466+$N466+$O466+$P466+$Q466+$R466+IF(ISBLANK($E466),0,$F466*(1-VLOOKUP($E466,'INFO_Matières recyclables'!$I$6:$M$14,5,0)))</f>
        <v>0</v>
      </c>
    </row>
    <row r="467" spans="2:27" x14ac:dyDescent="0.35">
      <c r="B467" s="5"/>
      <c r="C467" s="5"/>
      <c r="D467" s="26"/>
      <c r="E467" s="56"/>
      <c r="F467" s="58"/>
      <c r="G467" s="54"/>
      <c r="H467" s="54"/>
      <c r="I467" s="54"/>
      <c r="J467" s="54"/>
      <c r="K467" s="54"/>
      <c r="L467" s="54"/>
      <c r="M467" s="54"/>
      <c r="N467" s="54"/>
      <c r="O467" s="54"/>
      <c r="P467" s="61"/>
      <c r="Q467" s="75"/>
      <c r="R467" s="66"/>
      <c r="T467" s="67">
        <f>$G467+$H467+$L467+IF(ISBLANK($E467),0,$F467*VLOOKUP($E467,'INFO_Matières recyclables'!$I$6:$M$14,2,0))</f>
        <v>0</v>
      </c>
      <c r="U467" s="67">
        <f>$I467+$J467+$K467+$M467+$N467+$O467+$P467+$Q467+$R467+IF(ISBLANK($E467),0,$F467*(1-VLOOKUP($E467,'INFO_Matières recyclables'!$I$6:$M$14,2,0)))</f>
        <v>0</v>
      </c>
      <c r="V467" s="67">
        <f>$G467+$H467+$K467+IF(ISBLANK($E467),0,$F467*VLOOKUP($E467,'INFO_Matières recyclables'!$I$6:$M$14,3,0))</f>
        <v>0</v>
      </c>
      <c r="W467" s="67">
        <f>$I467+$J467+$L467+$M467+$N467+$O467+$P467+$Q467+$R467+IF(ISBLANK($E467),0,$F467*(1-VLOOKUP($E467,'INFO_Matières recyclables'!$I$6:$M$14,3,0)))</f>
        <v>0</v>
      </c>
      <c r="X467" s="67">
        <f>$G467+$H467+$I467+IF(ISBLANK($E467),0,$F467*VLOOKUP($E467,'INFO_Matières recyclables'!$I$6:$M$14,4,0))</f>
        <v>0</v>
      </c>
      <c r="Y467" s="67">
        <f>$J467+$K467+$L467+$M467+$N467+$O467+$P467+$Q467+$R467+IF(ISBLANK($E467),0,$F467*(1-VLOOKUP($E467,'INFO_Matières recyclables'!$I$6:$M$14,4,0)))</f>
        <v>0</v>
      </c>
      <c r="Z467" s="67">
        <f>$G467+$H467+$I467+$J467+IF(ISBLANK($E467),0,$F467*VLOOKUP($E467,'INFO_Matières recyclables'!$I$6:$M$14,5,0))</f>
        <v>0</v>
      </c>
      <c r="AA467" s="67">
        <f>$K467+$L467+$M467+$N467+$O467+$P467+$Q467+$R467+IF(ISBLANK($E467),0,$F467*(1-VLOOKUP($E467,'INFO_Matières recyclables'!$I$6:$M$14,5,0)))</f>
        <v>0</v>
      </c>
    </row>
    <row r="468" spans="2:27" x14ac:dyDescent="0.35">
      <c r="B468" s="5"/>
      <c r="C468" s="5"/>
      <c r="D468" s="26"/>
      <c r="E468" s="56"/>
      <c r="F468" s="58"/>
      <c r="G468" s="54"/>
      <c r="H468" s="54"/>
      <c r="I468" s="54"/>
      <c r="J468" s="54"/>
      <c r="K468" s="54"/>
      <c r="L468" s="54"/>
      <c r="M468" s="54"/>
      <c r="N468" s="54"/>
      <c r="O468" s="54"/>
      <c r="P468" s="61"/>
      <c r="Q468" s="75"/>
      <c r="R468" s="66"/>
      <c r="T468" s="67">
        <f>$G468+$H468+$L468+IF(ISBLANK($E468),0,$F468*VLOOKUP($E468,'INFO_Matières recyclables'!$I$6:$M$14,2,0))</f>
        <v>0</v>
      </c>
      <c r="U468" s="67">
        <f>$I468+$J468+$K468+$M468+$N468+$O468+$P468+$Q468+$R468+IF(ISBLANK($E468),0,$F468*(1-VLOOKUP($E468,'INFO_Matières recyclables'!$I$6:$M$14,2,0)))</f>
        <v>0</v>
      </c>
      <c r="V468" s="67">
        <f>$G468+$H468+$K468+IF(ISBLANK($E468),0,$F468*VLOOKUP($E468,'INFO_Matières recyclables'!$I$6:$M$14,3,0))</f>
        <v>0</v>
      </c>
      <c r="W468" s="67">
        <f>$I468+$J468+$L468+$M468+$N468+$O468+$P468+$Q468+$R468+IF(ISBLANK($E468),0,$F468*(1-VLOOKUP($E468,'INFO_Matières recyclables'!$I$6:$M$14,3,0)))</f>
        <v>0</v>
      </c>
      <c r="X468" s="67">
        <f>$G468+$H468+$I468+IF(ISBLANK($E468),0,$F468*VLOOKUP($E468,'INFO_Matières recyclables'!$I$6:$M$14,4,0))</f>
        <v>0</v>
      </c>
      <c r="Y468" s="67">
        <f>$J468+$K468+$L468+$M468+$N468+$O468+$P468+$Q468+$R468+IF(ISBLANK($E468),0,$F468*(1-VLOOKUP($E468,'INFO_Matières recyclables'!$I$6:$M$14,4,0)))</f>
        <v>0</v>
      </c>
      <c r="Z468" s="67">
        <f>$G468+$H468+$I468+$J468+IF(ISBLANK($E468),0,$F468*VLOOKUP($E468,'INFO_Matières recyclables'!$I$6:$M$14,5,0))</f>
        <v>0</v>
      </c>
      <c r="AA468" s="67">
        <f>$K468+$L468+$M468+$N468+$O468+$P468+$Q468+$R468+IF(ISBLANK($E468),0,$F468*(1-VLOOKUP($E468,'INFO_Matières recyclables'!$I$6:$M$14,5,0)))</f>
        <v>0</v>
      </c>
    </row>
    <row r="469" spans="2:27" x14ac:dyDescent="0.35">
      <c r="B469" s="5"/>
      <c r="C469" s="5"/>
      <c r="D469" s="26"/>
      <c r="E469" s="56"/>
      <c r="F469" s="58"/>
      <c r="G469" s="54"/>
      <c r="H469" s="54"/>
      <c r="I469" s="54"/>
      <c r="J469" s="54"/>
      <c r="K469" s="54"/>
      <c r="L469" s="54"/>
      <c r="M469" s="54"/>
      <c r="N469" s="54"/>
      <c r="O469" s="54"/>
      <c r="P469" s="61"/>
      <c r="Q469" s="75"/>
      <c r="R469" s="66"/>
      <c r="T469" s="67">
        <f>$G469+$H469+$L469+IF(ISBLANK($E469),0,$F469*VLOOKUP($E469,'INFO_Matières recyclables'!$I$6:$M$14,2,0))</f>
        <v>0</v>
      </c>
      <c r="U469" s="67">
        <f>$I469+$J469+$K469+$M469+$N469+$O469+$P469+$Q469+$R469+IF(ISBLANK($E469),0,$F469*(1-VLOOKUP($E469,'INFO_Matières recyclables'!$I$6:$M$14,2,0)))</f>
        <v>0</v>
      </c>
      <c r="V469" s="67">
        <f>$G469+$H469+$K469+IF(ISBLANK($E469),0,$F469*VLOOKUP($E469,'INFO_Matières recyclables'!$I$6:$M$14,3,0))</f>
        <v>0</v>
      </c>
      <c r="W469" s="67">
        <f>$I469+$J469+$L469+$M469+$N469+$O469+$P469+$Q469+$R469+IF(ISBLANK($E469),0,$F469*(1-VLOOKUP($E469,'INFO_Matières recyclables'!$I$6:$M$14,3,0)))</f>
        <v>0</v>
      </c>
      <c r="X469" s="67">
        <f>$G469+$H469+$I469+IF(ISBLANK($E469),0,$F469*VLOOKUP($E469,'INFO_Matières recyclables'!$I$6:$M$14,4,0))</f>
        <v>0</v>
      </c>
      <c r="Y469" s="67">
        <f>$J469+$K469+$L469+$M469+$N469+$O469+$P469+$Q469+$R469+IF(ISBLANK($E469),0,$F469*(1-VLOOKUP($E469,'INFO_Matières recyclables'!$I$6:$M$14,4,0)))</f>
        <v>0</v>
      </c>
      <c r="Z469" s="67">
        <f>$G469+$H469+$I469+$J469+IF(ISBLANK($E469),0,$F469*VLOOKUP($E469,'INFO_Matières recyclables'!$I$6:$M$14,5,0))</f>
        <v>0</v>
      </c>
      <c r="AA469" s="67">
        <f>$K469+$L469+$M469+$N469+$O469+$P469+$Q469+$R469+IF(ISBLANK($E469),0,$F469*(1-VLOOKUP($E469,'INFO_Matières recyclables'!$I$6:$M$14,5,0)))</f>
        <v>0</v>
      </c>
    </row>
    <row r="470" spans="2:27" x14ac:dyDescent="0.35">
      <c r="B470" s="5"/>
      <c r="C470" s="5"/>
      <c r="D470" s="26"/>
      <c r="E470" s="56"/>
      <c r="F470" s="58"/>
      <c r="G470" s="54"/>
      <c r="H470" s="54"/>
      <c r="I470" s="54"/>
      <c r="J470" s="54"/>
      <c r="K470" s="54"/>
      <c r="L470" s="54"/>
      <c r="M470" s="54"/>
      <c r="N470" s="54"/>
      <c r="O470" s="54"/>
      <c r="P470" s="61"/>
      <c r="Q470" s="75"/>
      <c r="R470" s="66"/>
      <c r="T470" s="67">
        <f>$G470+$H470+$L470+IF(ISBLANK($E470),0,$F470*VLOOKUP($E470,'INFO_Matières recyclables'!$I$6:$M$14,2,0))</f>
        <v>0</v>
      </c>
      <c r="U470" s="67">
        <f>$I470+$J470+$K470+$M470+$N470+$O470+$P470+$Q470+$R470+IF(ISBLANK($E470),0,$F470*(1-VLOOKUP($E470,'INFO_Matières recyclables'!$I$6:$M$14,2,0)))</f>
        <v>0</v>
      </c>
      <c r="V470" s="67">
        <f>$G470+$H470+$K470+IF(ISBLANK($E470),0,$F470*VLOOKUP($E470,'INFO_Matières recyclables'!$I$6:$M$14,3,0))</f>
        <v>0</v>
      </c>
      <c r="W470" s="67">
        <f>$I470+$J470+$L470+$M470+$N470+$O470+$P470+$Q470+$R470+IF(ISBLANK($E470),0,$F470*(1-VLOOKUP($E470,'INFO_Matières recyclables'!$I$6:$M$14,3,0)))</f>
        <v>0</v>
      </c>
      <c r="X470" s="67">
        <f>$G470+$H470+$I470+IF(ISBLANK($E470),0,$F470*VLOOKUP($E470,'INFO_Matières recyclables'!$I$6:$M$14,4,0))</f>
        <v>0</v>
      </c>
      <c r="Y470" s="67">
        <f>$J470+$K470+$L470+$M470+$N470+$O470+$P470+$Q470+$R470+IF(ISBLANK($E470),0,$F470*(1-VLOOKUP($E470,'INFO_Matières recyclables'!$I$6:$M$14,4,0)))</f>
        <v>0</v>
      </c>
      <c r="Z470" s="67">
        <f>$G470+$H470+$I470+$J470+IF(ISBLANK($E470),0,$F470*VLOOKUP($E470,'INFO_Matières recyclables'!$I$6:$M$14,5,0))</f>
        <v>0</v>
      </c>
      <c r="AA470" s="67">
        <f>$K470+$L470+$M470+$N470+$O470+$P470+$Q470+$R470+IF(ISBLANK($E470),0,$F470*(1-VLOOKUP($E470,'INFO_Matières recyclables'!$I$6:$M$14,5,0)))</f>
        <v>0</v>
      </c>
    </row>
    <row r="471" spans="2:27" x14ac:dyDescent="0.35">
      <c r="B471" s="5"/>
      <c r="C471" s="5"/>
      <c r="D471" s="26"/>
      <c r="E471" s="56"/>
      <c r="F471" s="58"/>
      <c r="G471" s="54"/>
      <c r="H471" s="54"/>
      <c r="I471" s="54"/>
      <c r="J471" s="54"/>
      <c r="K471" s="54"/>
      <c r="L471" s="54"/>
      <c r="M471" s="54"/>
      <c r="N471" s="54"/>
      <c r="O471" s="54"/>
      <c r="P471" s="61"/>
      <c r="Q471" s="75"/>
      <c r="R471" s="66"/>
      <c r="T471" s="67">
        <f>$G471+$H471+$L471+IF(ISBLANK($E471),0,$F471*VLOOKUP($E471,'INFO_Matières recyclables'!$I$6:$M$14,2,0))</f>
        <v>0</v>
      </c>
      <c r="U471" s="67">
        <f>$I471+$J471+$K471+$M471+$N471+$O471+$P471+$Q471+$R471+IF(ISBLANK($E471),0,$F471*(1-VLOOKUP($E471,'INFO_Matières recyclables'!$I$6:$M$14,2,0)))</f>
        <v>0</v>
      </c>
      <c r="V471" s="67">
        <f>$G471+$H471+$K471+IF(ISBLANK($E471),0,$F471*VLOOKUP($E471,'INFO_Matières recyclables'!$I$6:$M$14,3,0))</f>
        <v>0</v>
      </c>
      <c r="W471" s="67">
        <f>$I471+$J471+$L471+$M471+$N471+$O471+$P471+$Q471+$R471+IF(ISBLANK($E471),0,$F471*(1-VLOOKUP($E471,'INFO_Matières recyclables'!$I$6:$M$14,3,0)))</f>
        <v>0</v>
      </c>
      <c r="X471" s="67">
        <f>$G471+$H471+$I471+IF(ISBLANK($E471),0,$F471*VLOOKUP($E471,'INFO_Matières recyclables'!$I$6:$M$14,4,0))</f>
        <v>0</v>
      </c>
      <c r="Y471" s="67">
        <f>$J471+$K471+$L471+$M471+$N471+$O471+$P471+$Q471+$R471+IF(ISBLANK($E471),0,$F471*(1-VLOOKUP($E471,'INFO_Matières recyclables'!$I$6:$M$14,4,0)))</f>
        <v>0</v>
      </c>
      <c r="Z471" s="67">
        <f>$G471+$H471+$I471+$J471+IF(ISBLANK($E471),0,$F471*VLOOKUP($E471,'INFO_Matières recyclables'!$I$6:$M$14,5,0))</f>
        <v>0</v>
      </c>
      <c r="AA471" s="67">
        <f>$K471+$L471+$M471+$N471+$O471+$P471+$Q471+$R471+IF(ISBLANK($E471),0,$F471*(1-VLOOKUP($E471,'INFO_Matières recyclables'!$I$6:$M$14,5,0)))</f>
        <v>0</v>
      </c>
    </row>
    <row r="472" spans="2:27" x14ac:dyDescent="0.35">
      <c r="B472" s="5"/>
      <c r="C472" s="5"/>
      <c r="D472" s="26"/>
      <c r="E472" s="56"/>
      <c r="F472" s="58"/>
      <c r="G472" s="54"/>
      <c r="H472" s="54"/>
      <c r="I472" s="54"/>
      <c r="J472" s="54"/>
      <c r="K472" s="54"/>
      <c r="L472" s="54"/>
      <c r="M472" s="54"/>
      <c r="N472" s="54"/>
      <c r="O472" s="54"/>
      <c r="P472" s="61"/>
      <c r="Q472" s="75"/>
      <c r="R472" s="66"/>
      <c r="T472" s="67">
        <f>$G472+$H472+$L472+IF(ISBLANK($E472),0,$F472*VLOOKUP($E472,'INFO_Matières recyclables'!$I$6:$M$14,2,0))</f>
        <v>0</v>
      </c>
      <c r="U472" s="67">
        <f>$I472+$J472+$K472+$M472+$N472+$O472+$P472+$Q472+$R472+IF(ISBLANK($E472),0,$F472*(1-VLOOKUP($E472,'INFO_Matières recyclables'!$I$6:$M$14,2,0)))</f>
        <v>0</v>
      </c>
      <c r="V472" s="67">
        <f>$G472+$H472+$K472+IF(ISBLANK($E472),0,$F472*VLOOKUP($E472,'INFO_Matières recyclables'!$I$6:$M$14,3,0))</f>
        <v>0</v>
      </c>
      <c r="W472" s="67">
        <f>$I472+$J472+$L472+$M472+$N472+$O472+$P472+$Q472+$R472+IF(ISBLANK($E472),0,$F472*(1-VLOOKUP($E472,'INFO_Matières recyclables'!$I$6:$M$14,3,0)))</f>
        <v>0</v>
      </c>
      <c r="X472" s="67">
        <f>$G472+$H472+$I472+IF(ISBLANK($E472),0,$F472*VLOOKUP($E472,'INFO_Matières recyclables'!$I$6:$M$14,4,0))</f>
        <v>0</v>
      </c>
      <c r="Y472" s="67">
        <f>$J472+$K472+$L472+$M472+$N472+$O472+$P472+$Q472+$R472+IF(ISBLANK($E472),0,$F472*(1-VLOOKUP($E472,'INFO_Matières recyclables'!$I$6:$M$14,4,0)))</f>
        <v>0</v>
      </c>
      <c r="Z472" s="67">
        <f>$G472+$H472+$I472+$J472+IF(ISBLANK($E472),0,$F472*VLOOKUP($E472,'INFO_Matières recyclables'!$I$6:$M$14,5,0))</f>
        <v>0</v>
      </c>
      <c r="AA472" s="67">
        <f>$K472+$L472+$M472+$N472+$O472+$P472+$Q472+$R472+IF(ISBLANK($E472),0,$F472*(1-VLOOKUP($E472,'INFO_Matières recyclables'!$I$6:$M$14,5,0)))</f>
        <v>0</v>
      </c>
    </row>
    <row r="473" spans="2:27" x14ac:dyDescent="0.35">
      <c r="B473" s="5"/>
      <c r="C473" s="5"/>
      <c r="D473" s="26"/>
      <c r="E473" s="56"/>
      <c r="F473" s="58"/>
      <c r="G473" s="54"/>
      <c r="H473" s="54"/>
      <c r="I473" s="54"/>
      <c r="J473" s="54"/>
      <c r="K473" s="54"/>
      <c r="L473" s="54"/>
      <c r="M473" s="54"/>
      <c r="N473" s="54"/>
      <c r="O473" s="54"/>
      <c r="P473" s="61"/>
      <c r="Q473" s="75"/>
      <c r="R473" s="66"/>
      <c r="T473" s="67">
        <f>$G473+$H473+$L473+IF(ISBLANK($E473),0,$F473*VLOOKUP($E473,'INFO_Matières recyclables'!$I$6:$M$14,2,0))</f>
        <v>0</v>
      </c>
      <c r="U473" s="67">
        <f>$I473+$J473+$K473+$M473+$N473+$O473+$P473+$Q473+$R473+IF(ISBLANK($E473),0,$F473*(1-VLOOKUP($E473,'INFO_Matières recyclables'!$I$6:$M$14,2,0)))</f>
        <v>0</v>
      </c>
      <c r="V473" s="67">
        <f>$G473+$H473+$K473+IF(ISBLANK($E473),0,$F473*VLOOKUP($E473,'INFO_Matières recyclables'!$I$6:$M$14,3,0))</f>
        <v>0</v>
      </c>
      <c r="W473" s="67">
        <f>$I473+$J473+$L473+$M473+$N473+$O473+$P473+$Q473+$R473+IF(ISBLANK($E473),0,$F473*(1-VLOOKUP($E473,'INFO_Matières recyclables'!$I$6:$M$14,3,0)))</f>
        <v>0</v>
      </c>
      <c r="X473" s="67">
        <f>$G473+$H473+$I473+IF(ISBLANK($E473),0,$F473*VLOOKUP($E473,'INFO_Matières recyclables'!$I$6:$M$14,4,0))</f>
        <v>0</v>
      </c>
      <c r="Y473" s="67">
        <f>$J473+$K473+$L473+$M473+$N473+$O473+$P473+$Q473+$R473+IF(ISBLANK($E473),0,$F473*(1-VLOOKUP($E473,'INFO_Matières recyclables'!$I$6:$M$14,4,0)))</f>
        <v>0</v>
      </c>
      <c r="Z473" s="67">
        <f>$G473+$H473+$I473+$J473+IF(ISBLANK($E473),0,$F473*VLOOKUP($E473,'INFO_Matières recyclables'!$I$6:$M$14,5,0))</f>
        <v>0</v>
      </c>
      <c r="AA473" s="67">
        <f>$K473+$L473+$M473+$N473+$O473+$P473+$Q473+$R473+IF(ISBLANK($E473),0,$F473*(1-VLOOKUP($E473,'INFO_Matières recyclables'!$I$6:$M$14,5,0)))</f>
        <v>0</v>
      </c>
    </row>
    <row r="474" spans="2:27" x14ac:dyDescent="0.35">
      <c r="B474" s="5"/>
      <c r="C474" s="5"/>
      <c r="D474" s="26"/>
      <c r="E474" s="56"/>
      <c r="F474" s="58"/>
      <c r="G474" s="54"/>
      <c r="H474" s="54"/>
      <c r="I474" s="54"/>
      <c r="J474" s="54"/>
      <c r="K474" s="54"/>
      <c r="L474" s="54"/>
      <c r="M474" s="54"/>
      <c r="N474" s="54"/>
      <c r="O474" s="54"/>
      <c r="P474" s="61"/>
      <c r="Q474" s="75"/>
      <c r="R474" s="66"/>
      <c r="T474" s="67">
        <f>$G474+$H474+$L474+IF(ISBLANK($E474),0,$F474*VLOOKUP($E474,'INFO_Matières recyclables'!$I$6:$M$14,2,0))</f>
        <v>0</v>
      </c>
      <c r="U474" s="67">
        <f>$I474+$J474+$K474+$M474+$N474+$O474+$P474+$Q474+$R474+IF(ISBLANK($E474),0,$F474*(1-VLOOKUP($E474,'INFO_Matières recyclables'!$I$6:$M$14,2,0)))</f>
        <v>0</v>
      </c>
      <c r="V474" s="67">
        <f>$G474+$H474+$K474+IF(ISBLANK($E474),0,$F474*VLOOKUP($E474,'INFO_Matières recyclables'!$I$6:$M$14,3,0))</f>
        <v>0</v>
      </c>
      <c r="W474" s="67">
        <f>$I474+$J474+$L474+$M474+$N474+$O474+$P474+$Q474+$R474+IF(ISBLANK($E474),0,$F474*(1-VLOOKUP($E474,'INFO_Matières recyclables'!$I$6:$M$14,3,0)))</f>
        <v>0</v>
      </c>
      <c r="X474" s="67">
        <f>$G474+$H474+$I474+IF(ISBLANK($E474),0,$F474*VLOOKUP($E474,'INFO_Matières recyclables'!$I$6:$M$14,4,0))</f>
        <v>0</v>
      </c>
      <c r="Y474" s="67">
        <f>$J474+$K474+$L474+$M474+$N474+$O474+$P474+$Q474+$R474+IF(ISBLANK($E474),0,$F474*(1-VLOOKUP($E474,'INFO_Matières recyclables'!$I$6:$M$14,4,0)))</f>
        <v>0</v>
      </c>
      <c r="Z474" s="67">
        <f>$G474+$H474+$I474+$J474+IF(ISBLANK($E474),0,$F474*VLOOKUP($E474,'INFO_Matières recyclables'!$I$6:$M$14,5,0))</f>
        <v>0</v>
      </c>
      <c r="AA474" s="67">
        <f>$K474+$L474+$M474+$N474+$O474+$P474+$Q474+$R474+IF(ISBLANK($E474),0,$F474*(1-VLOOKUP($E474,'INFO_Matières recyclables'!$I$6:$M$14,5,0)))</f>
        <v>0</v>
      </c>
    </row>
    <row r="475" spans="2:27" x14ac:dyDescent="0.35">
      <c r="B475" s="5"/>
      <c r="C475" s="5"/>
      <c r="D475" s="26"/>
      <c r="E475" s="56"/>
      <c r="F475" s="58"/>
      <c r="G475" s="54"/>
      <c r="H475" s="54"/>
      <c r="I475" s="54"/>
      <c r="J475" s="54"/>
      <c r="K475" s="54"/>
      <c r="L475" s="54"/>
      <c r="M475" s="54"/>
      <c r="N475" s="54"/>
      <c r="O475" s="54"/>
      <c r="P475" s="61"/>
      <c r="Q475" s="75"/>
      <c r="R475" s="66"/>
      <c r="T475" s="67">
        <f>$G475+$H475+$L475+IF(ISBLANK($E475),0,$F475*VLOOKUP($E475,'INFO_Matières recyclables'!$I$6:$M$14,2,0))</f>
        <v>0</v>
      </c>
      <c r="U475" s="67">
        <f>$I475+$J475+$K475+$M475+$N475+$O475+$P475+$Q475+$R475+IF(ISBLANK($E475),0,$F475*(1-VLOOKUP($E475,'INFO_Matières recyclables'!$I$6:$M$14,2,0)))</f>
        <v>0</v>
      </c>
      <c r="V475" s="67">
        <f>$G475+$H475+$K475+IF(ISBLANK($E475),0,$F475*VLOOKUP($E475,'INFO_Matières recyclables'!$I$6:$M$14,3,0))</f>
        <v>0</v>
      </c>
      <c r="W475" s="67">
        <f>$I475+$J475+$L475+$M475+$N475+$O475+$P475+$Q475+$R475+IF(ISBLANK($E475),0,$F475*(1-VLOOKUP($E475,'INFO_Matières recyclables'!$I$6:$M$14,3,0)))</f>
        <v>0</v>
      </c>
      <c r="X475" s="67">
        <f>$G475+$H475+$I475+IF(ISBLANK($E475),0,$F475*VLOOKUP($E475,'INFO_Matières recyclables'!$I$6:$M$14,4,0))</f>
        <v>0</v>
      </c>
      <c r="Y475" s="67">
        <f>$J475+$K475+$L475+$M475+$N475+$O475+$P475+$Q475+$R475+IF(ISBLANK($E475),0,$F475*(1-VLOOKUP($E475,'INFO_Matières recyclables'!$I$6:$M$14,4,0)))</f>
        <v>0</v>
      </c>
      <c r="Z475" s="67">
        <f>$G475+$H475+$I475+$J475+IF(ISBLANK($E475),0,$F475*VLOOKUP($E475,'INFO_Matières recyclables'!$I$6:$M$14,5,0))</f>
        <v>0</v>
      </c>
      <c r="AA475" s="67">
        <f>$K475+$L475+$M475+$N475+$O475+$P475+$Q475+$R475+IF(ISBLANK($E475),0,$F475*(1-VLOOKUP($E475,'INFO_Matières recyclables'!$I$6:$M$14,5,0)))</f>
        <v>0</v>
      </c>
    </row>
    <row r="476" spans="2:27" x14ac:dyDescent="0.35">
      <c r="B476" s="5"/>
      <c r="C476" s="5"/>
      <c r="D476" s="26"/>
      <c r="E476" s="56"/>
      <c r="F476" s="58"/>
      <c r="G476" s="54"/>
      <c r="H476" s="54"/>
      <c r="I476" s="54"/>
      <c r="J476" s="54"/>
      <c r="K476" s="54"/>
      <c r="L476" s="54"/>
      <c r="M476" s="54"/>
      <c r="N476" s="54"/>
      <c r="O476" s="54"/>
      <c r="P476" s="61"/>
      <c r="Q476" s="75"/>
      <c r="R476" s="66"/>
      <c r="T476" s="67">
        <f>$G476+$H476+$L476+IF(ISBLANK($E476),0,$F476*VLOOKUP($E476,'INFO_Matières recyclables'!$I$6:$M$14,2,0))</f>
        <v>0</v>
      </c>
      <c r="U476" s="67">
        <f>$I476+$J476+$K476+$M476+$N476+$O476+$P476+$Q476+$R476+IF(ISBLANK($E476),0,$F476*(1-VLOOKUP($E476,'INFO_Matières recyclables'!$I$6:$M$14,2,0)))</f>
        <v>0</v>
      </c>
      <c r="V476" s="67">
        <f>$G476+$H476+$K476+IF(ISBLANK($E476),0,$F476*VLOOKUP($E476,'INFO_Matières recyclables'!$I$6:$M$14,3,0))</f>
        <v>0</v>
      </c>
      <c r="W476" s="67">
        <f>$I476+$J476+$L476+$M476+$N476+$O476+$P476+$Q476+$R476+IF(ISBLANK($E476),0,$F476*(1-VLOOKUP($E476,'INFO_Matières recyclables'!$I$6:$M$14,3,0)))</f>
        <v>0</v>
      </c>
      <c r="X476" s="67">
        <f>$G476+$H476+$I476+IF(ISBLANK($E476),0,$F476*VLOOKUP($E476,'INFO_Matières recyclables'!$I$6:$M$14,4,0))</f>
        <v>0</v>
      </c>
      <c r="Y476" s="67">
        <f>$J476+$K476+$L476+$M476+$N476+$O476+$P476+$Q476+$R476+IF(ISBLANK($E476),0,$F476*(1-VLOOKUP($E476,'INFO_Matières recyclables'!$I$6:$M$14,4,0)))</f>
        <v>0</v>
      </c>
      <c r="Z476" s="67">
        <f>$G476+$H476+$I476+$J476+IF(ISBLANK($E476),0,$F476*VLOOKUP($E476,'INFO_Matières recyclables'!$I$6:$M$14,5,0))</f>
        <v>0</v>
      </c>
      <c r="AA476" s="67">
        <f>$K476+$L476+$M476+$N476+$O476+$P476+$Q476+$R476+IF(ISBLANK($E476),0,$F476*(1-VLOOKUP($E476,'INFO_Matières recyclables'!$I$6:$M$14,5,0)))</f>
        <v>0</v>
      </c>
    </row>
    <row r="477" spans="2:27" x14ac:dyDescent="0.35">
      <c r="B477" s="5"/>
      <c r="C477" s="5"/>
      <c r="D477" s="26"/>
      <c r="E477" s="56"/>
      <c r="F477" s="58"/>
      <c r="G477" s="54"/>
      <c r="H477" s="54"/>
      <c r="I477" s="54"/>
      <c r="J477" s="54"/>
      <c r="K477" s="54"/>
      <c r="L477" s="54"/>
      <c r="M477" s="54"/>
      <c r="N477" s="54"/>
      <c r="O477" s="54"/>
      <c r="P477" s="61"/>
      <c r="Q477" s="75"/>
      <c r="R477" s="66"/>
      <c r="T477" s="67">
        <f>$G477+$H477+$L477+IF(ISBLANK($E477),0,$F477*VLOOKUP($E477,'INFO_Matières recyclables'!$I$6:$M$14,2,0))</f>
        <v>0</v>
      </c>
      <c r="U477" s="67">
        <f>$I477+$J477+$K477+$M477+$N477+$O477+$P477+$Q477+$R477+IF(ISBLANK($E477),0,$F477*(1-VLOOKUP($E477,'INFO_Matières recyclables'!$I$6:$M$14,2,0)))</f>
        <v>0</v>
      </c>
      <c r="V477" s="67">
        <f>$G477+$H477+$K477+IF(ISBLANK($E477),0,$F477*VLOOKUP($E477,'INFO_Matières recyclables'!$I$6:$M$14,3,0))</f>
        <v>0</v>
      </c>
      <c r="W477" s="67">
        <f>$I477+$J477+$L477+$M477+$N477+$O477+$P477+$Q477+$R477+IF(ISBLANK($E477),0,$F477*(1-VLOOKUP($E477,'INFO_Matières recyclables'!$I$6:$M$14,3,0)))</f>
        <v>0</v>
      </c>
      <c r="X477" s="67">
        <f>$G477+$H477+$I477+IF(ISBLANK($E477),0,$F477*VLOOKUP($E477,'INFO_Matières recyclables'!$I$6:$M$14,4,0))</f>
        <v>0</v>
      </c>
      <c r="Y477" s="67">
        <f>$J477+$K477+$L477+$M477+$N477+$O477+$P477+$Q477+$R477+IF(ISBLANK($E477),0,$F477*(1-VLOOKUP($E477,'INFO_Matières recyclables'!$I$6:$M$14,4,0)))</f>
        <v>0</v>
      </c>
      <c r="Z477" s="67">
        <f>$G477+$H477+$I477+$J477+IF(ISBLANK($E477),0,$F477*VLOOKUP($E477,'INFO_Matières recyclables'!$I$6:$M$14,5,0))</f>
        <v>0</v>
      </c>
      <c r="AA477" s="67">
        <f>$K477+$L477+$M477+$N477+$O477+$P477+$Q477+$R477+IF(ISBLANK($E477),0,$F477*(1-VLOOKUP($E477,'INFO_Matières recyclables'!$I$6:$M$14,5,0)))</f>
        <v>0</v>
      </c>
    </row>
    <row r="478" spans="2:27" x14ac:dyDescent="0.35">
      <c r="B478" s="5"/>
      <c r="C478" s="5"/>
      <c r="D478" s="26"/>
      <c r="E478" s="56"/>
      <c r="F478" s="58"/>
      <c r="G478" s="54"/>
      <c r="H478" s="54"/>
      <c r="I478" s="54"/>
      <c r="J478" s="54"/>
      <c r="K478" s="54"/>
      <c r="L478" s="54"/>
      <c r="M478" s="54"/>
      <c r="N478" s="54"/>
      <c r="O478" s="54"/>
      <c r="P478" s="61"/>
      <c r="Q478" s="75"/>
      <c r="R478" s="66"/>
      <c r="T478" s="67">
        <f>$G478+$H478+$L478+IF(ISBLANK($E478),0,$F478*VLOOKUP($E478,'INFO_Matières recyclables'!$I$6:$M$14,2,0))</f>
        <v>0</v>
      </c>
      <c r="U478" s="67">
        <f>$I478+$J478+$K478+$M478+$N478+$O478+$P478+$Q478+$R478+IF(ISBLANK($E478),0,$F478*(1-VLOOKUP($E478,'INFO_Matières recyclables'!$I$6:$M$14,2,0)))</f>
        <v>0</v>
      </c>
      <c r="V478" s="67">
        <f>$G478+$H478+$K478+IF(ISBLANK($E478),0,$F478*VLOOKUP($E478,'INFO_Matières recyclables'!$I$6:$M$14,3,0))</f>
        <v>0</v>
      </c>
      <c r="W478" s="67">
        <f>$I478+$J478+$L478+$M478+$N478+$O478+$P478+$Q478+$R478+IF(ISBLANK($E478),0,$F478*(1-VLOOKUP($E478,'INFO_Matières recyclables'!$I$6:$M$14,3,0)))</f>
        <v>0</v>
      </c>
      <c r="X478" s="67">
        <f>$G478+$H478+$I478+IF(ISBLANK($E478),0,$F478*VLOOKUP($E478,'INFO_Matières recyclables'!$I$6:$M$14,4,0))</f>
        <v>0</v>
      </c>
      <c r="Y478" s="67">
        <f>$J478+$K478+$L478+$M478+$N478+$O478+$P478+$Q478+$R478+IF(ISBLANK($E478),0,$F478*(1-VLOOKUP($E478,'INFO_Matières recyclables'!$I$6:$M$14,4,0)))</f>
        <v>0</v>
      </c>
      <c r="Z478" s="67">
        <f>$G478+$H478+$I478+$J478+IF(ISBLANK($E478),0,$F478*VLOOKUP($E478,'INFO_Matières recyclables'!$I$6:$M$14,5,0))</f>
        <v>0</v>
      </c>
      <c r="AA478" s="67">
        <f>$K478+$L478+$M478+$N478+$O478+$P478+$Q478+$R478+IF(ISBLANK($E478),0,$F478*(1-VLOOKUP($E478,'INFO_Matières recyclables'!$I$6:$M$14,5,0)))</f>
        <v>0</v>
      </c>
    </row>
    <row r="479" spans="2:27" x14ac:dyDescent="0.35">
      <c r="B479" s="5"/>
      <c r="C479" s="5"/>
      <c r="D479" s="26"/>
      <c r="E479" s="56"/>
      <c r="F479" s="58"/>
      <c r="G479" s="54"/>
      <c r="H479" s="54"/>
      <c r="I479" s="54"/>
      <c r="J479" s="54"/>
      <c r="K479" s="54"/>
      <c r="L479" s="54"/>
      <c r="M479" s="54"/>
      <c r="N479" s="54"/>
      <c r="O479" s="54"/>
      <c r="P479" s="61"/>
      <c r="Q479" s="75"/>
      <c r="R479" s="66"/>
      <c r="T479" s="67">
        <f>$G479+$H479+$L479+IF(ISBLANK($E479),0,$F479*VLOOKUP($E479,'INFO_Matières recyclables'!$I$6:$M$14,2,0))</f>
        <v>0</v>
      </c>
      <c r="U479" s="67">
        <f>$I479+$J479+$K479+$M479+$N479+$O479+$P479+$Q479+$R479+IF(ISBLANK($E479),0,$F479*(1-VLOOKUP($E479,'INFO_Matières recyclables'!$I$6:$M$14,2,0)))</f>
        <v>0</v>
      </c>
      <c r="V479" s="67">
        <f>$G479+$H479+$K479+IF(ISBLANK($E479),0,$F479*VLOOKUP($E479,'INFO_Matières recyclables'!$I$6:$M$14,3,0))</f>
        <v>0</v>
      </c>
      <c r="W479" s="67">
        <f>$I479+$J479+$L479+$M479+$N479+$O479+$P479+$Q479+$R479+IF(ISBLANK($E479),0,$F479*(1-VLOOKUP($E479,'INFO_Matières recyclables'!$I$6:$M$14,3,0)))</f>
        <v>0</v>
      </c>
      <c r="X479" s="67">
        <f>$G479+$H479+$I479+IF(ISBLANK($E479),0,$F479*VLOOKUP($E479,'INFO_Matières recyclables'!$I$6:$M$14,4,0))</f>
        <v>0</v>
      </c>
      <c r="Y479" s="67">
        <f>$J479+$K479+$L479+$M479+$N479+$O479+$P479+$Q479+$R479+IF(ISBLANK($E479),0,$F479*(1-VLOOKUP($E479,'INFO_Matières recyclables'!$I$6:$M$14,4,0)))</f>
        <v>0</v>
      </c>
      <c r="Z479" s="67">
        <f>$G479+$H479+$I479+$J479+IF(ISBLANK($E479),0,$F479*VLOOKUP($E479,'INFO_Matières recyclables'!$I$6:$M$14,5,0))</f>
        <v>0</v>
      </c>
      <c r="AA479" s="67">
        <f>$K479+$L479+$M479+$N479+$O479+$P479+$Q479+$R479+IF(ISBLANK($E479),0,$F479*(1-VLOOKUP($E479,'INFO_Matières recyclables'!$I$6:$M$14,5,0)))</f>
        <v>0</v>
      </c>
    </row>
    <row r="480" spans="2:27" x14ac:dyDescent="0.35">
      <c r="B480" s="5"/>
      <c r="C480" s="5"/>
      <c r="D480" s="26"/>
      <c r="E480" s="56"/>
      <c r="F480" s="58"/>
      <c r="G480" s="54"/>
      <c r="H480" s="54"/>
      <c r="I480" s="54"/>
      <c r="J480" s="54"/>
      <c r="K480" s="54"/>
      <c r="L480" s="54"/>
      <c r="M480" s="54"/>
      <c r="N480" s="54"/>
      <c r="O480" s="54"/>
      <c r="P480" s="61"/>
      <c r="Q480" s="75"/>
      <c r="R480" s="66"/>
      <c r="T480" s="67">
        <f>$G480+$H480+$L480+IF(ISBLANK($E480),0,$F480*VLOOKUP($E480,'INFO_Matières recyclables'!$I$6:$M$14,2,0))</f>
        <v>0</v>
      </c>
      <c r="U480" s="67">
        <f>$I480+$J480+$K480+$M480+$N480+$O480+$P480+$Q480+$R480+IF(ISBLANK($E480),0,$F480*(1-VLOOKUP($E480,'INFO_Matières recyclables'!$I$6:$M$14,2,0)))</f>
        <v>0</v>
      </c>
      <c r="V480" s="67">
        <f>$G480+$H480+$K480+IF(ISBLANK($E480),0,$F480*VLOOKUP($E480,'INFO_Matières recyclables'!$I$6:$M$14,3,0))</f>
        <v>0</v>
      </c>
      <c r="W480" s="67">
        <f>$I480+$J480+$L480+$M480+$N480+$O480+$P480+$Q480+$R480+IF(ISBLANK($E480),0,$F480*(1-VLOOKUP($E480,'INFO_Matières recyclables'!$I$6:$M$14,3,0)))</f>
        <v>0</v>
      </c>
      <c r="X480" s="67">
        <f>$G480+$H480+$I480+IF(ISBLANK($E480),0,$F480*VLOOKUP($E480,'INFO_Matières recyclables'!$I$6:$M$14,4,0))</f>
        <v>0</v>
      </c>
      <c r="Y480" s="67">
        <f>$J480+$K480+$L480+$M480+$N480+$O480+$P480+$Q480+$R480+IF(ISBLANK($E480),0,$F480*(1-VLOOKUP($E480,'INFO_Matières recyclables'!$I$6:$M$14,4,0)))</f>
        <v>0</v>
      </c>
      <c r="Z480" s="67">
        <f>$G480+$H480+$I480+$J480+IF(ISBLANK($E480),0,$F480*VLOOKUP($E480,'INFO_Matières recyclables'!$I$6:$M$14,5,0))</f>
        <v>0</v>
      </c>
      <c r="AA480" s="67">
        <f>$K480+$L480+$M480+$N480+$O480+$P480+$Q480+$R480+IF(ISBLANK($E480),0,$F480*(1-VLOOKUP($E480,'INFO_Matières recyclables'!$I$6:$M$14,5,0)))</f>
        <v>0</v>
      </c>
    </row>
    <row r="481" spans="2:27" x14ac:dyDescent="0.35">
      <c r="B481" s="5"/>
      <c r="C481" s="5"/>
      <c r="D481" s="26"/>
      <c r="E481" s="56"/>
      <c r="F481" s="58"/>
      <c r="G481" s="54"/>
      <c r="H481" s="54"/>
      <c r="I481" s="54"/>
      <c r="J481" s="54"/>
      <c r="K481" s="54"/>
      <c r="L481" s="54"/>
      <c r="M481" s="54"/>
      <c r="N481" s="54"/>
      <c r="O481" s="54"/>
      <c r="P481" s="61"/>
      <c r="Q481" s="75"/>
      <c r="R481" s="66"/>
      <c r="T481" s="67">
        <f>$G481+$H481+$L481+IF(ISBLANK($E481),0,$F481*VLOOKUP($E481,'INFO_Matières recyclables'!$I$6:$M$14,2,0))</f>
        <v>0</v>
      </c>
      <c r="U481" s="67">
        <f>$I481+$J481+$K481+$M481+$N481+$O481+$P481+$Q481+$R481+IF(ISBLANK($E481),0,$F481*(1-VLOOKUP($E481,'INFO_Matières recyclables'!$I$6:$M$14,2,0)))</f>
        <v>0</v>
      </c>
      <c r="V481" s="67">
        <f>$G481+$H481+$K481+IF(ISBLANK($E481),0,$F481*VLOOKUP($E481,'INFO_Matières recyclables'!$I$6:$M$14,3,0))</f>
        <v>0</v>
      </c>
      <c r="W481" s="67">
        <f>$I481+$J481+$L481+$M481+$N481+$O481+$P481+$Q481+$R481+IF(ISBLANK($E481),0,$F481*(1-VLOOKUP($E481,'INFO_Matières recyclables'!$I$6:$M$14,3,0)))</f>
        <v>0</v>
      </c>
      <c r="X481" s="67">
        <f>$G481+$H481+$I481+IF(ISBLANK($E481),0,$F481*VLOOKUP($E481,'INFO_Matières recyclables'!$I$6:$M$14,4,0))</f>
        <v>0</v>
      </c>
      <c r="Y481" s="67">
        <f>$J481+$K481+$L481+$M481+$N481+$O481+$P481+$Q481+$R481+IF(ISBLANK($E481),0,$F481*(1-VLOOKUP($E481,'INFO_Matières recyclables'!$I$6:$M$14,4,0)))</f>
        <v>0</v>
      </c>
      <c r="Z481" s="67">
        <f>$G481+$H481+$I481+$J481+IF(ISBLANK($E481),0,$F481*VLOOKUP($E481,'INFO_Matières recyclables'!$I$6:$M$14,5,0))</f>
        <v>0</v>
      </c>
      <c r="AA481" s="67">
        <f>$K481+$L481+$M481+$N481+$O481+$P481+$Q481+$R481+IF(ISBLANK($E481),0,$F481*(1-VLOOKUP($E481,'INFO_Matières recyclables'!$I$6:$M$14,5,0)))</f>
        <v>0</v>
      </c>
    </row>
    <row r="482" spans="2:27" x14ac:dyDescent="0.35">
      <c r="B482" s="5"/>
      <c r="C482" s="5"/>
      <c r="D482" s="26"/>
      <c r="E482" s="56"/>
      <c r="F482" s="58"/>
      <c r="G482" s="54"/>
      <c r="H482" s="54"/>
      <c r="I482" s="54"/>
      <c r="J482" s="54"/>
      <c r="K482" s="54"/>
      <c r="L482" s="54"/>
      <c r="M482" s="54"/>
      <c r="N482" s="54"/>
      <c r="O482" s="54"/>
      <c r="P482" s="61"/>
      <c r="Q482" s="75"/>
      <c r="R482" s="66"/>
      <c r="T482" s="67">
        <f>$G482+$H482+$L482+IF(ISBLANK($E482),0,$F482*VLOOKUP($E482,'INFO_Matières recyclables'!$I$6:$M$14,2,0))</f>
        <v>0</v>
      </c>
      <c r="U482" s="67">
        <f>$I482+$J482+$K482+$M482+$N482+$O482+$P482+$Q482+$R482+IF(ISBLANK($E482),0,$F482*(1-VLOOKUP($E482,'INFO_Matières recyclables'!$I$6:$M$14,2,0)))</f>
        <v>0</v>
      </c>
      <c r="V482" s="67">
        <f>$G482+$H482+$K482+IF(ISBLANK($E482),0,$F482*VLOOKUP($E482,'INFO_Matières recyclables'!$I$6:$M$14,3,0))</f>
        <v>0</v>
      </c>
      <c r="W482" s="67">
        <f>$I482+$J482+$L482+$M482+$N482+$O482+$P482+$Q482+$R482+IF(ISBLANK($E482),0,$F482*(1-VLOOKUP($E482,'INFO_Matières recyclables'!$I$6:$M$14,3,0)))</f>
        <v>0</v>
      </c>
      <c r="X482" s="67">
        <f>$G482+$H482+$I482+IF(ISBLANK($E482),0,$F482*VLOOKUP($E482,'INFO_Matières recyclables'!$I$6:$M$14,4,0))</f>
        <v>0</v>
      </c>
      <c r="Y482" s="67">
        <f>$J482+$K482+$L482+$M482+$N482+$O482+$P482+$Q482+$R482+IF(ISBLANK($E482),0,$F482*(1-VLOOKUP($E482,'INFO_Matières recyclables'!$I$6:$M$14,4,0)))</f>
        <v>0</v>
      </c>
      <c r="Z482" s="67">
        <f>$G482+$H482+$I482+$J482+IF(ISBLANK($E482),0,$F482*VLOOKUP($E482,'INFO_Matières recyclables'!$I$6:$M$14,5,0))</f>
        <v>0</v>
      </c>
      <c r="AA482" s="67">
        <f>$K482+$L482+$M482+$N482+$O482+$P482+$Q482+$R482+IF(ISBLANK($E482),0,$F482*(1-VLOOKUP($E482,'INFO_Matières recyclables'!$I$6:$M$14,5,0)))</f>
        <v>0</v>
      </c>
    </row>
    <row r="483" spans="2:27" x14ac:dyDescent="0.35">
      <c r="B483" s="5"/>
      <c r="C483" s="5"/>
      <c r="D483" s="26"/>
      <c r="E483" s="56"/>
      <c r="F483" s="58"/>
      <c r="G483" s="54"/>
      <c r="H483" s="54"/>
      <c r="I483" s="54"/>
      <c r="J483" s="54"/>
      <c r="K483" s="54"/>
      <c r="L483" s="54"/>
      <c r="M483" s="54"/>
      <c r="N483" s="54"/>
      <c r="O483" s="54"/>
      <c r="P483" s="61"/>
      <c r="Q483" s="75"/>
      <c r="R483" s="66"/>
      <c r="T483" s="67">
        <f>$G483+$H483+$L483+IF(ISBLANK($E483),0,$F483*VLOOKUP($E483,'INFO_Matières recyclables'!$I$6:$M$14,2,0))</f>
        <v>0</v>
      </c>
      <c r="U483" s="67">
        <f>$I483+$J483+$K483+$M483+$N483+$O483+$P483+$Q483+$R483+IF(ISBLANK($E483),0,$F483*(1-VLOOKUP($E483,'INFO_Matières recyclables'!$I$6:$M$14,2,0)))</f>
        <v>0</v>
      </c>
      <c r="V483" s="67">
        <f>$G483+$H483+$K483+IF(ISBLANK($E483),0,$F483*VLOOKUP($E483,'INFO_Matières recyclables'!$I$6:$M$14,3,0))</f>
        <v>0</v>
      </c>
      <c r="W483" s="67">
        <f>$I483+$J483+$L483+$M483+$N483+$O483+$P483+$Q483+$R483+IF(ISBLANK($E483),0,$F483*(1-VLOOKUP($E483,'INFO_Matières recyclables'!$I$6:$M$14,3,0)))</f>
        <v>0</v>
      </c>
      <c r="X483" s="67">
        <f>$G483+$H483+$I483+IF(ISBLANK($E483),0,$F483*VLOOKUP($E483,'INFO_Matières recyclables'!$I$6:$M$14,4,0))</f>
        <v>0</v>
      </c>
      <c r="Y483" s="67">
        <f>$J483+$K483+$L483+$M483+$N483+$O483+$P483+$Q483+$R483+IF(ISBLANK($E483),0,$F483*(1-VLOOKUP($E483,'INFO_Matières recyclables'!$I$6:$M$14,4,0)))</f>
        <v>0</v>
      </c>
      <c r="Z483" s="67">
        <f>$G483+$H483+$I483+$J483+IF(ISBLANK($E483),0,$F483*VLOOKUP($E483,'INFO_Matières recyclables'!$I$6:$M$14,5,0))</f>
        <v>0</v>
      </c>
      <c r="AA483" s="67">
        <f>$K483+$L483+$M483+$N483+$O483+$P483+$Q483+$R483+IF(ISBLANK($E483),0,$F483*(1-VLOOKUP($E483,'INFO_Matières recyclables'!$I$6:$M$14,5,0)))</f>
        <v>0</v>
      </c>
    </row>
    <row r="484" spans="2:27" x14ac:dyDescent="0.35">
      <c r="B484" s="5"/>
      <c r="C484" s="5"/>
      <c r="D484" s="26"/>
      <c r="E484" s="56"/>
      <c r="F484" s="58"/>
      <c r="G484" s="54"/>
      <c r="H484" s="54"/>
      <c r="I484" s="54"/>
      <c r="J484" s="54"/>
      <c r="K484" s="54"/>
      <c r="L484" s="54"/>
      <c r="M484" s="54"/>
      <c r="N484" s="54"/>
      <c r="O484" s="54"/>
      <c r="P484" s="61"/>
      <c r="Q484" s="75"/>
      <c r="R484" s="66"/>
      <c r="T484" s="67">
        <f>$G484+$H484+$L484+IF(ISBLANK($E484),0,$F484*VLOOKUP($E484,'INFO_Matières recyclables'!$I$6:$M$14,2,0))</f>
        <v>0</v>
      </c>
      <c r="U484" s="67">
        <f>$I484+$J484+$K484+$M484+$N484+$O484+$P484+$Q484+$R484+IF(ISBLANK($E484),0,$F484*(1-VLOOKUP($E484,'INFO_Matières recyclables'!$I$6:$M$14,2,0)))</f>
        <v>0</v>
      </c>
      <c r="V484" s="67">
        <f>$G484+$H484+$K484+IF(ISBLANK($E484),0,$F484*VLOOKUP($E484,'INFO_Matières recyclables'!$I$6:$M$14,3,0))</f>
        <v>0</v>
      </c>
      <c r="W484" s="67">
        <f>$I484+$J484+$L484+$M484+$N484+$O484+$P484+$Q484+$R484+IF(ISBLANK($E484),0,$F484*(1-VLOOKUP($E484,'INFO_Matières recyclables'!$I$6:$M$14,3,0)))</f>
        <v>0</v>
      </c>
      <c r="X484" s="67">
        <f>$G484+$H484+$I484+IF(ISBLANK($E484),0,$F484*VLOOKUP($E484,'INFO_Matières recyclables'!$I$6:$M$14,4,0))</f>
        <v>0</v>
      </c>
      <c r="Y484" s="67">
        <f>$J484+$K484+$L484+$M484+$N484+$O484+$P484+$Q484+$R484+IF(ISBLANK($E484),0,$F484*(1-VLOOKUP($E484,'INFO_Matières recyclables'!$I$6:$M$14,4,0)))</f>
        <v>0</v>
      </c>
      <c r="Z484" s="67">
        <f>$G484+$H484+$I484+$J484+IF(ISBLANK($E484),0,$F484*VLOOKUP($E484,'INFO_Matières recyclables'!$I$6:$M$14,5,0))</f>
        <v>0</v>
      </c>
      <c r="AA484" s="67">
        <f>$K484+$L484+$M484+$N484+$O484+$P484+$Q484+$R484+IF(ISBLANK($E484),0,$F484*(1-VLOOKUP($E484,'INFO_Matières recyclables'!$I$6:$M$14,5,0)))</f>
        <v>0</v>
      </c>
    </row>
    <row r="485" spans="2:27" x14ac:dyDescent="0.35">
      <c r="B485" s="5"/>
      <c r="C485" s="5"/>
      <c r="D485" s="26"/>
      <c r="E485" s="56"/>
      <c r="F485" s="58"/>
      <c r="G485" s="54"/>
      <c r="H485" s="54"/>
      <c r="I485" s="54"/>
      <c r="J485" s="54"/>
      <c r="K485" s="54"/>
      <c r="L485" s="54"/>
      <c r="M485" s="54"/>
      <c r="N485" s="54"/>
      <c r="O485" s="54"/>
      <c r="P485" s="61"/>
      <c r="Q485" s="75"/>
      <c r="R485" s="66"/>
      <c r="T485" s="67">
        <f>$G485+$H485+$L485+IF(ISBLANK($E485),0,$F485*VLOOKUP($E485,'INFO_Matières recyclables'!$I$6:$M$14,2,0))</f>
        <v>0</v>
      </c>
      <c r="U485" s="67">
        <f>$I485+$J485+$K485+$M485+$N485+$O485+$P485+$Q485+$R485+IF(ISBLANK($E485),0,$F485*(1-VLOOKUP($E485,'INFO_Matières recyclables'!$I$6:$M$14,2,0)))</f>
        <v>0</v>
      </c>
      <c r="V485" s="67">
        <f>$G485+$H485+$K485+IF(ISBLANK($E485),0,$F485*VLOOKUP($E485,'INFO_Matières recyclables'!$I$6:$M$14,3,0))</f>
        <v>0</v>
      </c>
      <c r="W485" s="67">
        <f>$I485+$J485+$L485+$M485+$N485+$O485+$P485+$Q485+$R485+IF(ISBLANK($E485),0,$F485*(1-VLOOKUP($E485,'INFO_Matières recyclables'!$I$6:$M$14,3,0)))</f>
        <v>0</v>
      </c>
      <c r="X485" s="67">
        <f>$G485+$H485+$I485+IF(ISBLANK($E485),0,$F485*VLOOKUP($E485,'INFO_Matières recyclables'!$I$6:$M$14,4,0))</f>
        <v>0</v>
      </c>
      <c r="Y485" s="67">
        <f>$J485+$K485+$L485+$M485+$N485+$O485+$P485+$Q485+$R485+IF(ISBLANK($E485),0,$F485*(1-VLOOKUP($E485,'INFO_Matières recyclables'!$I$6:$M$14,4,0)))</f>
        <v>0</v>
      </c>
      <c r="Z485" s="67">
        <f>$G485+$H485+$I485+$J485+IF(ISBLANK($E485),0,$F485*VLOOKUP($E485,'INFO_Matières recyclables'!$I$6:$M$14,5,0))</f>
        <v>0</v>
      </c>
      <c r="AA485" s="67">
        <f>$K485+$L485+$M485+$N485+$O485+$P485+$Q485+$R485+IF(ISBLANK($E485),0,$F485*(1-VLOOKUP($E485,'INFO_Matières recyclables'!$I$6:$M$14,5,0)))</f>
        <v>0</v>
      </c>
    </row>
    <row r="486" spans="2:27" x14ac:dyDescent="0.35">
      <c r="B486" s="5"/>
      <c r="C486" s="5"/>
      <c r="D486" s="26"/>
      <c r="E486" s="56"/>
      <c r="F486" s="58"/>
      <c r="G486" s="54"/>
      <c r="H486" s="54"/>
      <c r="I486" s="54"/>
      <c r="J486" s="54"/>
      <c r="K486" s="54"/>
      <c r="L486" s="54"/>
      <c r="M486" s="54"/>
      <c r="N486" s="54"/>
      <c r="O486" s="54"/>
      <c r="P486" s="61"/>
      <c r="Q486" s="75"/>
      <c r="R486" s="66"/>
      <c r="T486" s="67">
        <f>$G486+$H486+$L486+IF(ISBLANK($E486),0,$F486*VLOOKUP($E486,'INFO_Matières recyclables'!$I$6:$M$14,2,0))</f>
        <v>0</v>
      </c>
      <c r="U486" s="67">
        <f>$I486+$J486+$K486+$M486+$N486+$O486+$P486+$Q486+$R486+IF(ISBLANK($E486),0,$F486*(1-VLOOKUP($E486,'INFO_Matières recyclables'!$I$6:$M$14,2,0)))</f>
        <v>0</v>
      </c>
      <c r="V486" s="67">
        <f>$G486+$H486+$K486+IF(ISBLANK($E486),0,$F486*VLOOKUP($E486,'INFO_Matières recyclables'!$I$6:$M$14,3,0))</f>
        <v>0</v>
      </c>
      <c r="W486" s="67">
        <f>$I486+$J486+$L486+$M486+$N486+$O486+$P486+$Q486+$R486+IF(ISBLANK($E486),0,$F486*(1-VLOOKUP($E486,'INFO_Matières recyclables'!$I$6:$M$14,3,0)))</f>
        <v>0</v>
      </c>
      <c r="X486" s="67">
        <f>$G486+$H486+$I486+IF(ISBLANK($E486),0,$F486*VLOOKUP($E486,'INFO_Matières recyclables'!$I$6:$M$14,4,0))</f>
        <v>0</v>
      </c>
      <c r="Y486" s="67">
        <f>$J486+$K486+$L486+$M486+$N486+$O486+$P486+$Q486+$R486+IF(ISBLANK($E486),0,$F486*(1-VLOOKUP($E486,'INFO_Matières recyclables'!$I$6:$M$14,4,0)))</f>
        <v>0</v>
      </c>
      <c r="Z486" s="67">
        <f>$G486+$H486+$I486+$J486+IF(ISBLANK($E486),0,$F486*VLOOKUP($E486,'INFO_Matières recyclables'!$I$6:$M$14,5,0))</f>
        <v>0</v>
      </c>
      <c r="AA486" s="67">
        <f>$K486+$L486+$M486+$N486+$O486+$P486+$Q486+$R486+IF(ISBLANK($E486),0,$F486*(1-VLOOKUP($E486,'INFO_Matières recyclables'!$I$6:$M$14,5,0)))</f>
        <v>0</v>
      </c>
    </row>
    <row r="487" spans="2:27" x14ac:dyDescent="0.35">
      <c r="B487" s="5"/>
      <c r="C487" s="5"/>
      <c r="D487" s="26"/>
      <c r="E487" s="56"/>
      <c r="F487" s="58"/>
      <c r="G487" s="54"/>
      <c r="H487" s="54"/>
      <c r="I487" s="54"/>
      <c r="J487" s="54"/>
      <c r="K487" s="54"/>
      <c r="L487" s="54"/>
      <c r="M487" s="54"/>
      <c r="N487" s="54"/>
      <c r="O487" s="54"/>
      <c r="P487" s="61"/>
      <c r="Q487" s="75"/>
      <c r="R487" s="66"/>
      <c r="T487" s="67">
        <f>$G487+$H487+$L487+IF(ISBLANK($E487),0,$F487*VLOOKUP($E487,'INFO_Matières recyclables'!$I$6:$M$14,2,0))</f>
        <v>0</v>
      </c>
      <c r="U487" s="67">
        <f>$I487+$J487+$K487+$M487+$N487+$O487+$P487+$Q487+$R487+IF(ISBLANK($E487),0,$F487*(1-VLOOKUP($E487,'INFO_Matières recyclables'!$I$6:$M$14,2,0)))</f>
        <v>0</v>
      </c>
      <c r="V487" s="67">
        <f>$G487+$H487+$K487+IF(ISBLANK($E487),0,$F487*VLOOKUP($E487,'INFO_Matières recyclables'!$I$6:$M$14,3,0))</f>
        <v>0</v>
      </c>
      <c r="W487" s="67">
        <f>$I487+$J487+$L487+$M487+$N487+$O487+$P487+$Q487+$R487+IF(ISBLANK($E487),0,$F487*(1-VLOOKUP($E487,'INFO_Matières recyclables'!$I$6:$M$14,3,0)))</f>
        <v>0</v>
      </c>
      <c r="X487" s="67">
        <f>$G487+$H487+$I487+IF(ISBLANK($E487),0,$F487*VLOOKUP($E487,'INFO_Matières recyclables'!$I$6:$M$14,4,0))</f>
        <v>0</v>
      </c>
      <c r="Y487" s="67">
        <f>$J487+$K487+$L487+$M487+$N487+$O487+$P487+$Q487+$R487+IF(ISBLANK($E487),0,$F487*(1-VLOOKUP($E487,'INFO_Matières recyclables'!$I$6:$M$14,4,0)))</f>
        <v>0</v>
      </c>
      <c r="Z487" s="67">
        <f>$G487+$H487+$I487+$J487+IF(ISBLANK($E487),0,$F487*VLOOKUP($E487,'INFO_Matières recyclables'!$I$6:$M$14,5,0))</f>
        <v>0</v>
      </c>
      <c r="AA487" s="67">
        <f>$K487+$L487+$M487+$N487+$O487+$P487+$Q487+$R487+IF(ISBLANK($E487),0,$F487*(1-VLOOKUP($E487,'INFO_Matières recyclables'!$I$6:$M$14,5,0)))</f>
        <v>0</v>
      </c>
    </row>
    <row r="488" spans="2:27" x14ac:dyDescent="0.35">
      <c r="B488" s="5"/>
      <c r="C488" s="5"/>
      <c r="D488" s="26"/>
      <c r="E488" s="56"/>
      <c r="F488" s="58"/>
      <c r="G488" s="54"/>
      <c r="H488" s="54"/>
      <c r="I488" s="54"/>
      <c r="J488" s="54"/>
      <c r="K488" s="54"/>
      <c r="L488" s="54"/>
      <c r="M488" s="54"/>
      <c r="N488" s="54"/>
      <c r="O488" s="54"/>
      <c r="P488" s="61"/>
      <c r="Q488" s="75"/>
      <c r="R488" s="66"/>
      <c r="T488" s="67">
        <f>$G488+$H488+$L488+IF(ISBLANK($E488),0,$F488*VLOOKUP($E488,'INFO_Matières recyclables'!$I$6:$M$14,2,0))</f>
        <v>0</v>
      </c>
      <c r="U488" s="67">
        <f>$I488+$J488+$K488+$M488+$N488+$O488+$P488+$Q488+$R488+IF(ISBLANK($E488),0,$F488*(1-VLOOKUP($E488,'INFO_Matières recyclables'!$I$6:$M$14,2,0)))</f>
        <v>0</v>
      </c>
      <c r="V488" s="67">
        <f>$G488+$H488+$K488+IF(ISBLANK($E488),0,$F488*VLOOKUP($E488,'INFO_Matières recyclables'!$I$6:$M$14,3,0))</f>
        <v>0</v>
      </c>
      <c r="W488" s="67">
        <f>$I488+$J488+$L488+$M488+$N488+$O488+$P488+$Q488+$R488+IF(ISBLANK($E488),0,$F488*(1-VLOOKUP($E488,'INFO_Matières recyclables'!$I$6:$M$14,3,0)))</f>
        <v>0</v>
      </c>
      <c r="X488" s="67">
        <f>$G488+$H488+$I488+IF(ISBLANK($E488),0,$F488*VLOOKUP($E488,'INFO_Matières recyclables'!$I$6:$M$14,4,0))</f>
        <v>0</v>
      </c>
      <c r="Y488" s="67">
        <f>$J488+$K488+$L488+$M488+$N488+$O488+$P488+$Q488+$R488+IF(ISBLANK($E488),0,$F488*(1-VLOOKUP($E488,'INFO_Matières recyclables'!$I$6:$M$14,4,0)))</f>
        <v>0</v>
      </c>
      <c r="Z488" s="67">
        <f>$G488+$H488+$I488+$J488+IF(ISBLANK($E488),0,$F488*VLOOKUP($E488,'INFO_Matières recyclables'!$I$6:$M$14,5,0))</f>
        <v>0</v>
      </c>
      <c r="AA488" s="67">
        <f>$K488+$L488+$M488+$N488+$O488+$P488+$Q488+$R488+IF(ISBLANK($E488),0,$F488*(1-VLOOKUP($E488,'INFO_Matières recyclables'!$I$6:$M$14,5,0)))</f>
        <v>0</v>
      </c>
    </row>
    <row r="489" spans="2:27" x14ac:dyDescent="0.35">
      <c r="B489" s="5"/>
      <c r="C489" s="5"/>
      <c r="D489" s="26"/>
      <c r="E489" s="56"/>
      <c r="F489" s="58"/>
      <c r="G489" s="54"/>
      <c r="H489" s="54"/>
      <c r="I489" s="54"/>
      <c r="J489" s="54"/>
      <c r="K489" s="54"/>
      <c r="L489" s="54"/>
      <c r="M489" s="54"/>
      <c r="N489" s="54"/>
      <c r="O489" s="54"/>
      <c r="P489" s="61"/>
      <c r="Q489" s="75"/>
      <c r="R489" s="66"/>
      <c r="T489" s="67">
        <f>$G489+$H489+$L489+IF(ISBLANK($E489),0,$F489*VLOOKUP($E489,'INFO_Matières recyclables'!$I$6:$M$14,2,0))</f>
        <v>0</v>
      </c>
      <c r="U489" s="67">
        <f>$I489+$J489+$K489+$M489+$N489+$O489+$P489+$Q489+$R489+IF(ISBLANK($E489),0,$F489*(1-VLOOKUP($E489,'INFO_Matières recyclables'!$I$6:$M$14,2,0)))</f>
        <v>0</v>
      </c>
      <c r="V489" s="67">
        <f>$G489+$H489+$K489+IF(ISBLANK($E489),0,$F489*VLOOKUP($E489,'INFO_Matières recyclables'!$I$6:$M$14,3,0))</f>
        <v>0</v>
      </c>
      <c r="W489" s="67">
        <f>$I489+$J489+$L489+$M489+$N489+$O489+$P489+$Q489+$R489+IF(ISBLANK($E489),0,$F489*(1-VLOOKUP($E489,'INFO_Matières recyclables'!$I$6:$M$14,3,0)))</f>
        <v>0</v>
      </c>
      <c r="X489" s="67">
        <f>$G489+$H489+$I489+IF(ISBLANK($E489),0,$F489*VLOOKUP($E489,'INFO_Matières recyclables'!$I$6:$M$14,4,0))</f>
        <v>0</v>
      </c>
      <c r="Y489" s="67">
        <f>$J489+$K489+$L489+$M489+$N489+$O489+$P489+$Q489+$R489+IF(ISBLANK($E489),0,$F489*(1-VLOOKUP($E489,'INFO_Matières recyclables'!$I$6:$M$14,4,0)))</f>
        <v>0</v>
      </c>
      <c r="Z489" s="67">
        <f>$G489+$H489+$I489+$J489+IF(ISBLANK($E489),0,$F489*VLOOKUP($E489,'INFO_Matières recyclables'!$I$6:$M$14,5,0))</f>
        <v>0</v>
      </c>
      <c r="AA489" s="67">
        <f>$K489+$L489+$M489+$N489+$O489+$P489+$Q489+$R489+IF(ISBLANK($E489),0,$F489*(1-VLOOKUP($E489,'INFO_Matières recyclables'!$I$6:$M$14,5,0)))</f>
        <v>0</v>
      </c>
    </row>
    <row r="490" spans="2:27" x14ac:dyDescent="0.35">
      <c r="B490" s="5"/>
      <c r="C490" s="5"/>
      <c r="D490" s="26"/>
      <c r="E490" s="56"/>
      <c r="F490" s="58"/>
      <c r="G490" s="54"/>
      <c r="H490" s="54"/>
      <c r="I490" s="54"/>
      <c r="J490" s="54"/>
      <c r="K490" s="54"/>
      <c r="L490" s="54"/>
      <c r="M490" s="54"/>
      <c r="N490" s="54"/>
      <c r="O490" s="54"/>
      <c r="P490" s="61"/>
      <c r="Q490" s="75"/>
      <c r="R490" s="66"/>
      <c r="T490" s="67">
        <f>$G490+$H490+$L490+IF(ISBLANK($E490),0,$F490*VLOOKUP($E490,'INFO_Matières recyclables'!$I$6:$M$14,2,0))</f>
        <v>0</v>
      </c>
      <c r="U490" s="67">
        <f>$I490+$J490+$K490+$M490+$N490+$O490+$P490+$Q490+$R490+IF(ISBLANK($E490),0,$F490*(1-VLOOKUP($E490,'INFO_Matières recyclables'!$I$6:$M$14,2,0)))</f>
        <v>0</v>
      </c>
      <c r="V490" s="67">
        <f>$G490+$H490+$K490+IF(ISBLANK($E490),0,$F490*VLOOKUP($E490,'INFO_Matières recyclables'!$I$6:$M$14,3,0))</f>
        <v>0</v>
      </c>
      <c r="W490" s="67">
        <f>$I490+$J490+$L490+$M490+$N490+$O490+$P490+$Q490+$R490+IF(ISBLANK($E490),0,$F490*(1-VLOOKUP($E490,'INFO_Matières recyclables'!$I$6:$M$14,3,0)))</f>
        <v>0</v>
      </c>
      <c r="X490" s="67">
        <f>$G490+$H490+$I490+IF(ISBLANK($E490),0,$F490*VLOOKUP($E490,'INFO_Matières recyclables'!$I$6:$M$14,4,0))</f>
        <v>0</v>
      </c>
      <c r="Y490" s="67">
        <f>$J490+$K490+$L490+$M490+$N490+$O490+$P490+$Q490+$R490+IF(ISBLANK($E490),0,$F490*(1-VLOOKUP($E490,'INFO_Matières recyclables'!$I$6:$M$14,4,0)))</f>
        <v>0</v>
      </c>
      <c r="Z490" s="67">
        <f>$G490+$H490+$I490+$J490+IF(ISBLANK($E490),0,$F490*VLOOKUP($E490,'INFO_Matières recyclables'!$I$6:$M$14,5,0))</f>
        <v>0</v>
      </c>
      <c r="AA490" s="67">
        <f>$K490+$L490+$M490+$N490+$O490+$P490+$Q490+$R490+IF(ISBLANK($E490),0,$F490*(1-VLOOKUP($E490,'INFO_Matières recyclables'!$I$6:$M$14,5,0)))</f>
        <v>0</v>
      </c>
    </row>
    <row r="491" spans="2:27" x14ac:dyDescent="0.35">
      <c r="B491" s="5"/>
      <c r="C491" s="5"/>
      <c r="D491" s="26"/>
      <c r="E491" s="56"/>
      <c r="F491" s="58"/>
      <c r="G491" s="54"/>
      <c r="H491" s="54"/>
      <c r="I491" s="54"/>
      <c r="J491" s="54"/>
      <c r="K491" s="54"/>
      <c r="L491" s="54"/>
      <c r="M491" s="54"/>
      <c r="N491" s="54"/>
      <c r="O491" s="54"/>
      <c r="P491" s="61"/>
      <c r="Q491" s="75"/>
      <c r="R491" s="66"/>
      <c r="T491" s="67">
        <f>$G491+$H491+$L491+IF(ISBLANK($E491),0,$F491*VLOOKUP($E491,'INFO_Matières recyclables'!$I$6:$M$14,2,0))</f>
        <v>0</v>
      </c>
      <c r="U491" s="67">
        <f>$I491+$J491+$K491+$M491+$N491+$O491+$P491+$Q491+$R491+IF(ISBLANK($E491),0,$F491*(1-VLOOKUP($E491,'INFO_Matières recyclables'!$I$6:$M$14,2,0)))</f>
        <v>0</v>
      </c>
      <c r="V491" s="67">
        <f>$G491+$H491+$K491+IF(ISBLANK($E491),0,$F491*VLOOKUP($E491,'INFO_Matières recyclables'!$I$6:$M$14,3,0))</f>
        <v>0</v>
      </c>
      <c r="W491" s="67">
        <f>$I491+$J491+$L491+$M491+$N491+$O491+$P491+$Q491+$R491+IF(ISBLANK($E491),0,$F491*(1-VLOOKUP($E491,'INFO_Matières recyclables'!$I$6:$M$14,3,0)))</f>
        <v>0</v>
      </c>
      <c r="X491" s="67">
        <f>$G491+$H491+$I491+IF(ISBLANK($E491),0,$F491*VLOOKUP($E491,'INFO_Matières recyclables'!$I$6:$M$14,4,0))</f>
        <v>0</v>
      </c>
      <c r="Y491" s="67">
        <f>$J491+$K491+$L491+$M491+$N491+$O491+$P491+$Q491+$R491+IF(ISBLANK($E491),0,$F491*(1-VLOOKUP($E491,'INFO_Matières recyclables'!$I$6:$M$14,4,0)))</f>
        <v>0</v>
      </c>
      <c r="Z491" s="67">
        <f>$G491+$H491+$I491+$J491+IF(ISBLANK($E491),0,$F491*VLOOKUP($E491,'INFO_Matières recyclables'!$I$6:$M$14,5,0))</f>
        <v>0</v>
      </c>
      <c r="AA491" s="67">
        <f>$K491+$L491+$M491+$N491+$O491+$P491+$Q491+$R491+IF(ISBLANK($E491),0,$F491*(1-VLOOKUP($E491,'INFO_Matières recyclables'!$I$6:$M$14,5,0)))</f>
        <v>0</v>
      </c>
    </row>
    <row r="492" spans="2:27" x14ac:dyDescent="0.35">
      <c r="B492" s="5"/>
      <c r="C492" s="5"/>
      <c r="D492" s="26"/>
      <c r="E492" s="56"/>
      <c r="F492" s="58"/>
      <c r="G492" s="54"/>
      <c r="H492" s="54"/>
      <c r="I492" s="54"/>
      <c r="J492" s="54"/>
      <c r="K492" s="54"/>
      <c r="L492" s="54"/>
      <c r="M492" s="54"/>
      <c r="N492" s="54"/>
      <c r="O492" s="54"/>
      <c r="P492" s="61"/>
      <c r="Q492" s="75"/>
      <c r="R492" s="66"/>
      <c r="T492" s="67">
        <f>$G492+$H492+$L492+IF(ISBLANK($E492),0,$F492*VLOOKUP($E492,'INFO_Matières recyclables'!$I$6:$M$14,2,0))</f>
        <v>0</v>
      </c>
      <c r="U492" s="67">
        <f>$I492+$J492+$K492+$M492+$N492+$O492+$P492+$Q492+$R492+IF(ISBLANK($E492),0,$F492*(1-VLOOKUP($E492,'INFO_Matières recyclables'!$I$6:$M$14,2,0)))</f>
        <v>0</v>
      </c>
      <c r="V492" s="67">
        <f>$G492+$H492+$K492+IF(ISBLANK($E492),0,$F492*VLOOKUP($E492,'INFO_Matières recyclables'!$I$6:$M$14,3,0))</f>
        <v>0</v>
      </c>
      <c r="W492" s="67">
        <f>$I492+$J492+$L492+$M492+$N492+$O492+$P492+$Q492+$R492+IF(ISBLANK($E492),0,$F492*(1-VLOOKUP($E492,'INFO_Matières recyclables'!$I$6:$M$14,3,0)))</f>
        <v>0</v>
      </c>
      <c r="X492" s="67">
        <f>$G492+$H492+$I492+IF(ISBLANK($E492),0,$F492*VLOOKUP($E492,'INFO_Matières recyclables'!$I$6:$M$14,4,0))</f>
        <v>0</v>
      </c>
      <c r="Y492" s="67">
        <f>$J492+$K492+$L492+$M492+$N492+$O492+$P492+$Q492+$R492+IF(ISBLANK($E492),0,$F492*(1-VLOOKUP($E492,'INFO_Matières recyclables'!$I$6:$M$14,4,0)))</f>
        <v>0</v>
      </c>
      <c r="Z492" s="67">
        <f>$G492+$H492+$I492+$J492+IF(ISBLANK($E492),0,$F492*VLOOKUP($E492,'INFO_Matières recyclables'!$I$6:$M$14,5,0))</f>
        <v>0</v>
      </c>
      <c r="AA492" s="67">
        <f>$K492+$L492+$M492+$N492+$O492+$P492+$Q492+$R492+IF(ISBLANK($E492),0,$F492*(1-VLOOKUP($E492,'INFO_Matières recyclables'!$I$6:$M$14,5,0)))</f>
        <v>0</v>
      </c>
    </row>
    <row r="493" spans="2:27" x14ac:dyDescent="0.35">
      <c r="B493" s="5"/>
      <c r="C493" s="5"/>
      <c r="D493" s="26"/>
      <c r="E493" s="56"/>
      <c r="F493" s="58"/>
      <c r="G493" s="54"/>
      <c r="H493" s="54"/>
      <c r="I493" s="54"/>
      <c r="J493" s="54"/>
      <c r="K493" s="54"/>
      <c r="L493" s="54"/>
      <c r="M493" s="54"/>
      <c r="N493" s="54"/>
      <c r="O493" s="54"/>
      <c r="P493" s="61"/>
      <c r="Q493" s="75"/>
      <c r="R493" s="66"/>
      <c r="T493" s="67">
        <f>$G493+$H493+$L493+IF(ISBLANK($E493),0,$F493*VLOOKUP($E493,'INFO_Matières recyclables'!$I$6:$M$14,2,0))</f>
        <v>0</v>
      </c>
      <c r="U493" s="67">
        <f>$I493+$J493+$K493+$M493+$N493+$O493+$P493+$Q493+$R493+IF(ISBLANK($E493),0,$F493*(1-VLOOKUP($E493,'INFO_Matières recyclables'!$I$6:$M$14,2,0)))</f>
        <v>0</v>
      </c>
      <c r="V493" s="67">
        <f>$G493+$H493+$K493+IF(ISBLANK($E493),0,$F493*VLOOKUP($E493,'INFO_Matières recyclables'!$I$6:$M$14,3,0))</f>
        <v>0</v>
      </c>
      <c r="W493" s="67">
        <f>$I493+$J493+$L493+$M493+$N493+$O493+$P493+$Q493+$R493+IF(ISBLANK($E493),0,$F493*(1-VLOOKUP($E493,'INFO_Matières recyclables'!$I$6:$M$14,3,0)))</f>
        <v>0</v>
      </c>
      <c r="X493" s="67">
        <f>$G493+$H493+$I493+IF(ISBLANK($E493),0,$F493*VLOOKUP($E493,'INFO_Matières recyclables'!$I$6:$M$14,4,0))</f>
        <v>0</v>
      </c>
      <c r="Y493" s="67">
        <f>$J493+$K493+$L493+$M493+$N493+$O493+$P493+$Q493+$R493+IF(ISBLANK($E493),0,$F493*(1-VLOOKUP($E493,'INFO_Matières recyclables'!$I$6:$M$14,4,0)))</f>
        <v>0</v>
      </c>
      <c r="Z493" s="67">
        <f>$G493+$H493+$I493+$J493+IF(ISBLANK($E493),0,$F493*VLOOKUP($E493,'INFO_Matières recyclables'!$I$6:$M$14,5,0))</f>
        <v>0</v>
      </c>
      <c r="AA493" s="67">
        <f>$K493+$L493+$M493+$N493+$O493+$P493+$Q493+$R493+IF(ISBLANK($E493),0,$F493*(1-VLOOKUP($E493,'INFO_Matières recyclables'!$I$6:$M$14,5,0)))</f>
        <v>0</v>
      </c>
    </row>
    <row r="494" spans="2:27" x14ac:dyDescent="0.35">
      <c r="B494" s="5"/>
      <c r="C494" s="5"/>
      <c r="D494" s="26"/>
      <c r="E494" s="56"/>
      <c r="F494" s="58"/>
      <c r="G494" s="54"/>
      <c r="H494" s="54"/>
      <c r="I494" s="54"/>
      <c r="J494" s="54"/>
      <c r="K494" s="54"/>
      <c r="L494" s="54"/>
      <c r="M494" s="54"/>
      <c r="N494" s="54"/>
      <c r="O494" s="54"/>
      <c r="P494" s="61"/>
      <c r="Q494" s="75"/>
      <c r="R494" s="66"/>
      <c r="T494" s="67">
        <f>$G494+$H494+$L494+IF(ISBLANK($E494),0,$F494*VLOOKUP($E494,'INFO_Matières recyclables'!$I$6:$M$14,2,0))</f>
        <v>0</v>
      </c>
      <c r="U494" s="67">
        <f>$I494+$J494+$K494+$M494+$N494+$O494+$P494+$Q494+$R494+IF(ISBLANK($E494),0,$F494*(1-VLOOKUP($E494,'INFO_Matières recyclables'!$I$6:$M$14,2,0)))</f>
        <v>0</v>
      </c>
      <c r="V494" s="67">
        <f>$G494+$H494+$K494+IF(ISBLANK($E494),0,$F494*VLOOKUP($E494,'INFO_Matières recyclables'!$I$6:$M$14,3,0))</f>
        <v>0</v>
      </c>
      <c r="W494" s="67">
        <f>$I494+$J494+$L494+$M494+$N494+$O494+$P494+$Q494+$R494+IF(ISBLANK($E494),0,$F494*(1-VLOOKUP($E494,'INFO_Matières recyclables'!$I$6:$M$14,3,0)))</f>
        <v>0</v>
      </c>
      <c r="X494" s="67">
        <f>$G494+$H494+$I494+IF(ISBLANK($E494),0,$F494*VLOOKUP($E494,'INFO_Matières recyclables'!$I$6:$M$14,4,0))</f>
        <v>0</v>
      </c>
      <c r="Y494" s="67">
        <f>$J494+$K494+$L494+$M494+$N494+$O494+$P494+$Q494+$R494+IF(ISBLANK($E494),0,$F494*(1-VLOOKUP($E494,'INFO_Matières recyclables'!$I$6:$M$14,4,0)))</f>
        <v>0</v>
      </c>
      <c r="Z494" s="67">
        <f>$G494+$H494+$I494+$J494+IF(ISBLANK($E494),0,$F494*VLOOKUP($E494,'INFO_Matières recyclables'!$I$6:$M$14,5,0))</f>
        <v>0</v>
      </c>
      <c r="AA494" s="67">
        <f>$K494+$L494+$M494+$N494+$O494+$P494+$Q494+$R494+IF(ISBLANK($E494),0,$F494*(1-VLOOKUP($E494,'INFO_Matières recyclables'!$I$6:$M$14,5,0)))</f>
        <v>0</v>
      </c>
    </row>
    <row r="495" spans="2:27" x14ac:dyDescent="0.35">
      <c r="B495" s="5"/>
      <c r="C495" s="5"/>
      <c r="D495" s="26"/>
      <c r="E495" s="56"/>
      <c r="F495" s="58"/>
      <c r="G495" s="54"/>
      <c r="H495" s="54"/>
      <c r="I495" s="54"/>
      <c r="J495" s="54"/>
      <c r="K495" s="54"/>
      <c r="L495" s="54"/>
      <c r="M495" s="54"/>
      <c r="N495" s="54"/>
      <c r="O495" s="54"/>
      <c r="P495" s="61"/>
      <c r="Q495" s="75"/>
      <c r="R495" s="66"/>
      <c r="T495" s="67">
        <f>$G495+$H495+$L495+IF(ISBLANK($E495),0,$F495*VLOOKUP($E495,'INFO_Matières recyclables'!$I$6:$M$14,2,0))</f>
        <v>0</v>
      </c>
      <c r="U495" s="67">
        <f>$I495+$J495+$K495+$M495+$N495+$O495+$P495+$Q495+$R495+IF(ISBLANK($E495),0,$F495*(1-VLOOKUP($E495,'INFO_Matières recyclables'!$I$6:$M$14,2,0)))</f>
        <v>0</v>
      </c>
      <c r="V495" s="67">
        <f>$G495+$H495+$K495+IF(ISBLANK($E495),0,$F495*VLOOKUP($E495,'INFO_Matières recyclables'!$I$6:$M$14,3,0))</f>
        <v>0</v>
      </c>
      <c r="W495" s="67">
        <f>$I495+$J495+$L495+$M495+$N495+$O495+$P495+$Q495+$R495+IF(ISBLANK($E495),0,$F495*(1-VLOOKUP($E495,'INFO_Matières recyclables'!$I$6:$M$14,3,0)))</f>
        <v>0</v>
      </c>
      <c r="X495" s="67">
        <f>$G495+$H495+$I495+IF(ISBLANK($E495),0,$F495*VLOOKUP($E495,'INFO_Matières recyclables'!$I$6:$M$14,4,0))</f>
        <v>0</v>
      </c>
      <c r="Y495" s="67">
        <f>$J495+$K495+$L495+$M495+$N495+$O495+$P495+$Q495+$R495+IF(ISBLANK($E495),0,$F495*(1-VLOOKUP($E495,'INFO_Matières recyclables'!$I$6:$M$14,4,0)))</f>
        <v>0</v>
      </c>
      <c r="Z495" s="67">
        <f>$G495+$H495+$I495+$J495+IF(ISBLANK($E495),0,$F495*VLOOKUP($E495,'INFO_Matières recyclables'!$I$6:$M$14,5,0))</f>
        <v>0</v>
      </c>
      <c r="AA495" s="67">
        <f>$K495+$L495+$M495+$N495+$O495+$P495+$Q495+$R495+IF(ISBLANK($E495),0,$F495*(1-VLOOKUP($E495,'INFO_Matières recyclables'!$I$6:$M$14,5,0)))</f>
        <v>0</v>
      </c>
    </row>
    <row r="496" spans="2:27" x14ac:dyDescent="0.35">
      <c r="B496" s="5"/>
      <c r="C496" s="5"/>
      <c r="D496" s="26"/>
      <c r="E496" s="56"/>
      <c r="F496" s="58"/>
      <c r="G496" s="54"/>
      <c r="H496" s="54"/>
      <c r="I496" s="54"/>
      <c r="J496" s="54"/>
      <c r="K496" s="54"/>
      <c r="L496" s="54"/>
      <c r="M496" s="54"/>
      <c r="N496" s="54"/>
      <c r="O496" s="54"/>
      <c r="P496" s="61"/>
      <c r="Q496" s="75"/>
      <c r="R496" s="66"/>
      <c r="T496" s="67">
        <f>$G496+$H496+$L496+IF(ISBLANK($E496),0,$F496*VLOOKUP($E496,'INFO_Matières recyclables'!$I$6:$M$14,2,0))</f>
        <v>0</v>
      </c>
      <c r="U496" s="67">
        <f>$I496+$J496+$K496+$M496+$N496+$O496+$P496+$Q496+$R496+IF(ISBLANK($E496),0,$F496*(1-VLOOKUP($E496,'INFO_Matières recyclables'!$I$6:$M$14,2,0)))</f>
        <v>0</v>
      </c>
      <c r="V496" s="67">
        <f>$G496+$H496+$K496+IF(ISBLANK($E496),0,$F496*VLOOKUP($E496,'INFO_Matières recyclables'!$I$6:$M$14,3,0))</f>
        <v>0</v>
      </c>
      <c r="W496" s="67">
        <f>$I496+$J496+$L496+$M496+$N496+$O496+$P496+$Q496+$R496+IF(ISBLANK($E496),0,$F496*(1-VLOOKUP($E496,'INFO_Matières recyclables'!$I$6:$M$14,3,0)))</f>
        <v>0</v>
      </c>
      <c r="X496" s="67">
        <f>$G496+$H496+$I496+IF(ISBLANK($E496),0,$F496*VLOOKUP($E496,'INFO_Matières recyclables'!$I$6:$M$14,4,0))</f>
        <v>0</v>
      </c>
      <c r="Y496" s="67">
        <f>$J496+$K496+$L496+$M496+$N496+$O496+$P496+$Q496+$R496+IF(ISBLANK($E496),0,$F496*(1-VLOOKUP($E496,'INFO_Matières recyclables'!$I$6:$M$14,4,0)))</f>
        <v>0</v>
      </c>
      <c r="Z496" s="67">
        <f>$G496+$H496+$I496+$J496+IF(ISBLANK($E496),0,$F496*VLOOKUP($E496,'INFO_Matières recyclables'!$I$6:$M$14,5,0))</f>
        <v>0</v>
      </c>
      <c r="AA496" s="67">
        <f>$K496+$L496+$M496+$N496+$O496+$P496+$Q496+$R496+IF(ISBLANK($E496),0,$F496*(1-VLOOKUP($E496,'INFO_Matières recyclables'!$I$6:$M$14,5,0)))</f>
        <v>0</v>
      </c>
    </row>
    <row r="497" spans="2:27" x14ac:dyDescent="0.35">
      <c r="B497" s="5"/>
      <c r="C497" s="5"/>
      <c r="D497" s="26"/>
      <c r="E497" s="56"/>
      <c r="F497" s="58"/>
      <c r="G497" s="54"/>
      <c r="H497" s="54"/>
      <c r="I497" s="54"/>
      <c r="J497" s="54"/>
      <c r="K497" s="54"/>
      <c r="L497" s="54"/>
      <c r="M497" s="54"/>
      <c r="N497" s="54"/>
      <c r="O497" s="54"/>
      <c r="P497" s="61"/>
      <c r="Q497" s="75"/>
      <c r="R497" s="66"/>
      <c r="T497" s="67">
        <f>$G497+$H497+$L497+IF(ISBLANK($E497),0,$F497*VLOOKUP($E497,'INFO_Matières recyclables'!$I$6:$M$14,2,0))</f>
        <v>0</v>
      </c>
      <c r="U497" s="67">
        <f>$I497+$J497+$K497+$M497+$N497+$O497+$P497+$Q497+$R497+IF(ISBLANK($E497),0,$F497*(1-VLOOKUP($E497,'INFO_Matières recyclables'!$I$6:$M$14,2,0)))</f>
        <v>0</v>
      </c>
      <c r="V497" s="67">
        <f>$G497+$H497+$K497+IF(ISBLANK($E497),0,$F497*VLOOKUP($E497,'INFO_Matières recyclables'!$I$6:$M$14,3,0))</f>
        <v>0</v>
      </c>
      <c r="W497" s="67">
        <f>$I497+$J497+$L497+$M497+$N497+$O497+$P497+$Q497+$R497+IF(ISBLANK($E497),0,$F497*(1-VLOOKUP($E497,'INFO_Matières recyclables'!$I$6:$M$14,3,0)))</f>
        <v>0</v>
      </c>
      <c r="X497" s="67">
        <f>$G497+$H497+$I497+IF(ISBLANK($E497),0,$F497*VLOOKUP($E497,'INFO_Matières recyclables'!$I$6:$M$14,4,0))</f>
        <v>0</v>
      </c>
      <c r="Y497" s="67">
        <f>$J497+$K497+$L497+$M497+$N497+$O497+$P497+$Q497+$R497+IF(ISBLANK($E497),0,$F497*(1-VLOOKUP($E497,'INFO_Matières recyclables'!$I$6:$M$14,4,0)))</f>
        <v>0</v>
      </c>
      <c r="Z497" s="67">
        <f>$G497+$H497+$I497+$J497+IF(ISBLANK($E497),0,$F497*VLOOKUP($E497,'INFO_Matières recyclables'!$I$6:$M$14,5,0))</f>
        <v>0</v>
      </c>
      <c r="AA497" s="67">
        <f>$K497+$L497+$M497+$N497+$O497+$P497+$Q497+$R497+IF(ISBLANK($E497),0,$F497*(1-VLOOKUP($E497,'INFO_Matières recyclables'!$I$6:$M$14,5,0)))</f>
        <v>0</v>
      </c>
    </row>
    <row r="498" spans="2:27" x14ac:dyDescent="0.35">
      <c r="B498" s="5"/>
      <c r="C498" s="5"/>
      <c r="D498" s="26"/>
      <c r="E498" s="56"/>
      <c r="F498" s="58"/>
      <c r="G498" s="54"/>
      <c r="H498" s="54"/>
      <c r="I498" s="54"/>
      <c r="J498" s="54"/>
      <c r="K498" s="54"/>
      <c r="L498" s="54"/>
      <c r="M498" s="54"/>
      <c r="N498" s="54"/>
      <c r="O498" s="54"/>
      <c r="P498" s="61"/>
      <c r="Q498" s="75"/>
      <c r="R498" s="66"/>
      <c r="T498" s="67">
        <f>$G498+$H498+$L498+IF(ISBLANK($E498),0,$F498*VLOOKUP($E498,'INFO_Matières recyclables'!$I$6:$M$14,2,0))</f>
        <v>0</v>
      </c>
      <c r="U498" s="67">
        <f>$I498+$J498+$K498+$M498+$N498+$O498+$P498+$Q498+$R498+IF(ISBLANK($E498),0,$F498*(1-VLOOKUP($E498,'INFO_Matières recyclables'!$I$6:$M$14,2,0)))</f>
        <v>0</v>
      </c>
      <c r="V498" s="67">
        <f>$G498+$H498+$K498+IF(ISBLANK($E498),0,$F498*VLOOKUP($E498,'INFO_Matières recyclables'!$I$6:$M$14,3,0))</f>
        <v>0</v>
      </c>
      <c r="W498" s="67">
        <f>$I498+$J498+$L498+$M498+$N498+$O498+$P498+$Q498+$R498+IF(ISBLANK($E498),0,$F498*(1-VLOOKUP($E498,'INFO_Matières recyclables'!$I$6:$M$14,3,0)))</f>
        <v>0</v>
      </c>
      <c r="X498" s="67">
        <f>$G498+$H498+$I498+IF(ISBLANK($E498),0,$F498*VLOOKUP($E498,'INFO_Matières recyclables'!$I$6:$M$14,4,0))</f>
        <v>0</v>
      </c>
      <c r="Y498" s="67">
        <f>$J498+$K498+$L498+$M498+$N498+$O498+$P498+$Q498+$R498+IF(ISBLANK($E498),0,$F498*(1-VLOOKUP($E498,'INFO_Matières recyclables'!$I$6:$M$14,4,0)))</f>
        <v>0</v>
      </c>
      <c r="Z498" s="67">
        <f>$G498+$H498+$I498+$J498+IF(ISBLANK($E498),0,$F498*VLOOKUP($E498,'INFO_Matières recyclables'!$I$6:$M$14,5,0))</f>
        <v>0</v>
      </c>
      <c r="AA498" s="67">
        <f>$K498+$L498+$M498+$N498+$O498+$P498+$Q498+$R498+IF(ISBLANK($E498),0,$F498*(1-VLOOKUP($E498,'INFO_Matières recyclables'!$I$6:$M$14,5,0)))</f>
        <v>0</v>
      </c>
    </row>
    <row r="499" spans="2:27" x14ac:dyDescent="0.35">
      <c r="B499" s="5"/>
      <c r="C499" s="5"/>
      <c r="D499" s="26"/>
      <c r="E499" s="56"/>
      <c r="F499" s="58"/>
      <c r="G499" s="54"/>
      <c r="H499" s="54"/>
      <c r="I499" s="54"/>
      <c r="J499" s="54"/>
      <c r="K499" s="54"/>
      <c r="L499" s="54"/>
      <c r="M499" s="54"/>
      <c r="N499" s="54"/>
      <c r="O499" s="54"/>
      <c r="P499" s="61"/>
      <c r="Q499" s="75"/>
      <c r="R499" s="66"/>
      <c r="T499" s="67">
        <f>$G499+$H499+$L499+IF(ISBLANK($E499),0,$F499*VLOOKUP($E499,'INFO_Matières recyclables'!$I$6:$M$14,2,0))</f>
        <v>0</v>
      </c>
      <c r="U499" s="67">
        <f>$I499+$J499+$K499+$M499+$N499+$O499+$P499+$Q499+$R499+IF(ISBLANK($E499),0,$F499*(1-VLOOKUP($E499,'INFO_Matières recyclables'!$I$6:$M$14,2,0)))</f>
        <v>0</v>
      </c>
      <c r="V499" s="67">
        <f>$G499+$H499+$K499+IF(ISBLANK($E499),0,$F499*VLOOKUP($E499,'INFO_Matières recyclables'!$I$6:$M$14,3,0))</f>
        <v>0</v>
      </c>
      <c r="W499" s="67">
        <f>$I499+$J499+$L499+$M499+$N499+$O499+$P499+$Q499+$R499+IF(ISBLANK($E499),0,$F499*(1-VLOOKUP($E499,'INFO_Matières recyclables'!$I$6:$M$14,3,0)))</f>
        <v>0</v>
      </c>
      <c r="X499" s="67">
        <f>$G499+$H499+$I499+IF(ISBLANK($E499),0,$F499*VLOOKUP($E499,'INFO_Matières recyclables'!$I$6:$M$14,4,0))</f>
        <v>0</v>
      </c>
      <c r="Y499" s="67">
        <f>$J499+$K499+$L499+$M499+$N499+$O499+$P499+$Q499+$R499+IF(ISBLANK($E499),0,$F499*(1-VLOOKUP($E499,'INFO_Matières recyclables'!$I$6:$M$14,4,0)))</f>
        <v>0</v>
      </c>
      <c r="Z499" s="67">
        <f>$G499+$H499+$I499+$J499+IF(ISBLANK($E499),0,$F499*VLOOKUP($E499,'INFO_Matières recyclables'!$I$6:$M$14,5,0))</f>
        <v>0</v>
      </c>
      <c r="AA499" s="67">
        <f>$K499+$L499+$M499+$N499+$O499+$P499+$Q499+$R499+IF(ISBLANK($E499),0,$F499*(1-VLOOKUP($E499,'INFO_Matières recyclables'!$I$6:$M$14,5,0)))</f>
        <v>0</v>
      </c>
    </row>
    <row r="500" spans="2:27" x14ac:dyDescent="0.35">
      <c r="B500" s="5"/>
      <c r="C500" s="5"/>
      <c r="D500" s="26"/>
      <c r="E500" s="56"/>
      <c r="F500" s="58"/>
      <c r="G500" s="54"/>
      <c r="H500" s="54"/>
      <c r="I500" s="54"/>
      <c r="J500" s="54"/>
      <c r="K500" s="54"/>
      <c r="L500" s="54"/>
      <c r="M500" s="54"/>
      <c r="N500" s="54"/>
      <c r="O500" s="54"/>
      <c r="P500" s="61"/>
      <c r="Q500" s="75"/>
      <c r="R500" s="66"/>
      <c r="T500" s="67">
        <f>$G500+$H500+$L500+IF(ISBLANK($E500),0,$F500*VLOOKUP($E500,'INFO_Matières recyclables'!$I$6:$M$14,2,0))</f>
        <v>0</v>
      </c>
      <c r="U500" s="67">
        <f>$I500+$J500+$K500+$M500+$N500+$O500+$P500+$Q500+$R500+IF(ISBLANK($E500),0,$F500*(1-VLOOKUP($E500,'INFO_Matières recyclables'!$I$6:$M$14,2,0)))</f>
        <v>0</v>
      </c>
      <c r="V500" s="67">
        <f>$G500+$H500+$K500+IF(ISBLANK($E500),0,$F500*VLOOKUP($E500,'INFO_Matières recyclables'!$I$6:$M$14,3,0))</f>
        <v>0</v>
      </c>
      <c r="W500" s="67">
        <f>$I500+$J500+$L500+$M500+$N500+$O500+$P500+$Q500+$R500+IF(ISBLANK($E500),0,$F500*(1-VLOOKUP($E500,'INFO_Matières recyclables'!$I$6:$M$14,3,0)))</f>
        <v>0</v>
      </c>
      <c r="X500" s="67">
        <f>$G500+$H500+$I500+IF(ISBLANK($E500),0,$F500*VLOOKUP($E500,'INFO_Matières recyclables'!$I$6:$M$14,4,0))</f>
        <v>0</v>
      </c>
      <c r="Y500" s="67">
        <f>$J500+$K500+$L500+$M500+$N500+$O500+$P500+$Q500+$R500+IF(ISBLANK($E500),0,$F500*(1-VLOOKUP($E500,'INFO_Matières recyclables'!$I$6:$M$14,4,0)))</f>
        <v>0</v>
      </c>
      <c r="Z500" s="67">
        <f>$G500+$H500+$I500+$J500+IF(ISBLANK($E500),0,$F500*VLOOKUP($E500,'INFO_Matières recyclables'!$I$6:$M$14,5,0))</f>
        <v>0</v>
      </c>
      <c r="AA500" s="67">
        <f>$K500+$L500+$M500+$N500+$O500+$P500+$Q500+$R500+IF(ISBLANK($E500),0,$F500*(1-VLOOKUP($E500,'INFO_Matières recyclables'!$I$6:$M$14,5,0)))</f>
        <v>0</v>
      </c>
    </row>
    <row r="501" spans="2:27" x14ac:dyDescent="0.35">
      <c r="B501" s="5"/>
      <c r="C501" s="5"/>
      <c r="D501" s="26"/>
      <c r="E501" s="56"/>
      <c r="F501" s="58"/>
      <c r="G501" s="54"/>
      <c r="H501" s="54"/>
      <c r="I501" s="54"/>
      <c r="J501" s="54"/>
      <c r="K501" s="54"/>
      <c r="L501" s="54"/>
      <c r="M501" s="54"/>
      <c r="N501" s="54"/>
      <c r="O501" s="54"/>
      <c r="P501" s="61"/>
      <c r="Q501" s="75"/>
      <c r="R501" s="66"/>
      <c r="T501" s="67">
        <f>$G501+$H501+$L501+IF(ISBLANK($E501),0,$F501*VLOOKUP($E501,'INFO_Matières recyclables'!$I$6:$M$14,2,0))</f>
        <v>0</v>
      </c>
      <c r="U501" s="67">
        <f>$I501+$J501+$K501+$M501+$N501+$O501+$P501+$Q501+$R501+IF(ISBLANK($E501),0,$F501*(1-VLOOKUP($E501,'INFO_Matières recyclables'!$I$6:$M$14,2,0)))</f>
        <v>0</v>
      </c>
      <c r="V501" s="67">
        <f>$G501+$H501+$K501+IF(ISBLANK($E501),0,$F501*VLOOKUP($E501,'INFO_Matières recyclables'!$I$6:$M$14,3,0))</f>
        <v>0</v>
      </c>
      <c r="W501" s="67">
        <f>$I501+$J501+$L501+$M501+$N501+$O501+$P501+$Q501+$R501+IF(ISBLANK($E501),0,$F501*(1-VLOOKUP($E501,'INFO_Matières recyclables'!$I$6:$M$14,3,0)))</f>
        <v>0</v>
      </c>
      <c r="X501" s="67">
        <f>$G501+$H501+$I501+IF(ISBLANK($E501),0,$F501*VLOOKUP($E501,'INFO_Matières recyclables'!$I$6:$M$14,4,0))</f>
        <v>0</v>
      </c>
      <c r="Y501" s="67">
        <f>$J501+$K501+$L501+$M501+$N501+$O501+$P501+$Q501+$R501+IF(ISBLANK($E501),0,$F501*(1-VLOOKUP($E501,'INFO_Matières recyclables'!$I$6:$M$14,4,0)))</f>
        <v>0</v>
      </c>
      <c r="Z501" s="67">
        <f>$G501+$H501+$I501+$J501+IF(ISBLANK($E501),0,$F501*VLOOKUP($E501,'INFO_Matières recyclables'!$I$6:$M$14,5,0))</f>
        <v>0</v>
      </c>
      <c r="AA501" s="67">
        <f>$K501+$L501+$M501+$N501+$O501+$P501+$Q501+$R501+IF(ISBLANK($E501),0,$F501*(1-VLOOKUP($E501,'INFO_Matières recyclables'!$I$6:$M$14,5,0)))</f>
        <v>0</v>
      </c>
    </row>
    <row r="502" spans="2:27" x14ac:dyDescent="0.35">
      <c r="B502" s="5"/>
      <c r="C502" s="5"/>
      <c r="D502" s="26"/>
      <c r="E502" s="56"/>
      <c r="F502" s="58"/>
      <c r="G502" s="54"/>
      <c r="H502" s="54"/>
      <c r="I502" s="54"/>
      <c r="J502" s="54"/>
      <c r="K502" s="54"/>
      <c r="L502" s="54"/>
      <c r="M502" s="54"/>
      <c r="N502" s="54"/>
      <c r="O502" s="54"/>
      <c r="P502" s="61"/>
      <c r="Q502" s="75"/>
      <c r="R502" s="66"/>
      <c r="T502" s="67">
        <f>$G502+$H502+$L502+IF(ISBLANK($E502),0,$F502*VLOOKUP($E502,'INFO_Matières recyclables'!$I$6:$M$14,2,0))</f>
        <v>0</v>
      </c>
      <c r="U502" s="67">
        <f>$I502+$J502+$K502+$M502+$N502+$O502+$P502+$Q502+$R502+IF(ISBLANK($E502),0,$F502*(1-VLOOKUP($E502,'INFO_Matières recyclables'!$I$6:$M$14,2,0)))</f>
        <v>0</v>
      </c>
      <c r="V502" s="67">
        <f>$G502+$H502+$K502+IF(ISBLANK($E502),0,$F502*VLOOKUP($E502,'INFO_Matières recyclables'!$I$6:$M$14,3,0))</f>
        <v>0</v>
      </c>
      <c r="W502" s="67">
        <f>$I502+$J502+$L502+$M502+$N502+$O502+$P502+$Q502+$R502+IF(ISBLANK($E502),0,$F502*(1-VLOOKUP($E502,'INFO_Matières recyclables'!$I$6:$M$14,3,0)))</f>
        <v>0</v>
      </c>
      <c r="X502" s="67">
        <f>$G502+$H502+$I502+IF(ISBLANK($E502),0,$F502*VLOOKUP($E502,'INFO_Matières recyclables'!$I$6:$M$14,4,0))</f>
        <v>0</v>
      </c>
      <c r="Y502" s="67">
        <f>$J502+$K502+$L502+$M502+$N502+$O502+$P502+$Q502+$R502+IF(ISBLANK($E502),0,$F502*(1-VLOOKUP($E502,'INFO_Matières recyclables'!$I$6:$M$14,4,0)))</f>
        <v>0</v>
      </c>
      <c r="Z502" s="67">
        <f>$G502+$H502+$I502+$J502+IF(ISBLANK($E502),0,$F502*VLOOKUP($E502,'INFO_Matières recyclables'!$I$6:$M$14,5,0))</f>
        <v>0</v>
      </c>
      <c r="AA502" s="67">
        <f>$K502+$L502+$M502+$N502+$O502+$P502+$Q502+$R502+IF(ISBLANK($E502),0,$F502*(1-VLOOKUP($E502,'INFO_Matières recyclables'!$I$6:$M$14,5,0)))</f>
        <v>0</v>
      </c>
    </row>
    <row r="503" spans="2:27" x14ac:dyDescent="0.35">
      <c r="B503" s="5"/>
      <c r="C503" s="5"/>
      <c r="D503" s="26"/>
      <c r="E503" s="56"/>
      <c r="F503" s="58"/>
      <c r="G503" s="54"/>
      <c r="H503" s="54"/>
      <c r="I503" s="54"/>
      <c r="J503" s="54"/>
      <c r="K503" s="54"/>
      <c r="L503" s="54"/>
      <c r="M503" s="54"/>
      <c r="N503" s="54"/>
      <c r="O503" s="54"/>
      <c r="P503" s="61"/>
      <c r="Q503" s="75"/>
      <c r="R503" s="66"/>
      <c r="T503" s="67">
        <f>$G503+$H503+$L503+IF(ISBLANK($E503),0,$F503*VLOOKUP($E503,'INFO_Matières recyclables'!$I$6:$M$14,2,0))</f>
        <v>0</v>
      </c>
      <c r="U503" s="67">
        <f>$I503+$J503+$K503+$M503+$N503+$O503+$P503+$Q503+$R503+IF(ISBLANK($E503),0,$F503*(1-VLOOKUP($E503,'INFO_Matières recyclables'!$I$6:$M$14,2,0)))</f>
        <v>0</v>
      </c>
      <c r="V503" s="67">
        <f>$G503+$H503+$K503+IF(ISBLANK($E503),0,$F503*VLOOKUP($E503,'INFO_Matières recyclables'!$I$6:$M$14,3,0))</f>
        <v>0</v>
      </c>
      <c r="W503" s="67">
        <f>$I503+$J503+$L503+$M503+$N503+$O503+$P503+$Q503+$R503+IF(ISBLANK($E503),0,$F503*(1-VLOOKUP($E503,'INFO_Matières recyclables'!$I$6:$M$14,3,0)))</f>
        <v>0</v>
      </c>
      <c r="X503" s="67">
        <f>$G503+$H503+$I503+IF(ISBLANK($E503),0,$F503*VLOOKUP($E503,'INFO_Matières recyclables'!$I$6:$M$14,4,0))</f>
        <v>0</v>
      </c>
      <c r="Y503" s="67">
        <f>$J503+$K503+$L503+$M503+$N503+$O503+$P503+$Q503+$R503+IF(ISBLANK($E503),0,$F503*(1-VLOOKUP($E503,'INFO_Matières recyclables'!$I$6:$M$14,4,0)))</f>
        <v>0</v>
      </c>
      <c r="Z503" s="67">
        <f>$G503+$H503+$I503+$J503+IF(ISBLANK($E503),0,$F503*VLOOKUP($E503,'INFO_Matières recyclables'!$I$6:$M$14,5,0))</f>
        <v>0</v>
      </c>
      <c r="AA503" s="67">
        <f>$K503+$L503+$M503+$N503+$O503+$P503+$Q503+$R503+IF(ISBLANK($E503),0,$F503*(1-VLOOKUP($E503,'INFO_Matières recyclables'!$I$6:$M$14,5,0)))</f>
        <v>0</v>
      </c>
    </row>
    <row r="504" spans="2:27" x14ac:dyDescent="0.35">
      <c r="B504" s="5"/>
      <c r="C504" s="5"/>
      <c r="D504" s="26"/>
      <c r="E504" s="56"/>
      <c r="F504" s="58"/>
      <c r="G504" s="54"/>
      <c r="H504" s="54"/>
      <c r="I504" s="54"/>
      <c r="J504" s="54"/>
      <c r="K504" s="54"/>
      <c r="L504" s="54"/>
      <c r="M504" s="54"/>
      <c r="N504" s="54"/>
      <c r="O504" s="54"/>
      <c r="P504" s="61"/>
      <c r="Q504" s="75"/>
      <c r="R504" s="66"/>
      <c r="T504" s="67">
        <f>$G504+$H504+$L504+IF(ISBLANK($E504),0,$F504*VLOOKUP($E504,'INFO_Matières recyclables'!$I$6:$M$14,2,0))</f>
        <v>0</v>
      </c>
      <c r="U504" s="67">
        <f>$I504+$J504+$K504+$M504+$N504+$O504+$P504+$Q504+$R504+IF(ISBLANK($E504),0,$F504*(1-VLOOKUP($E504,'INFO_Matières recyclables'!$I$6:$M$14,2,0)))</f>
        <v>0</v>
      </c>
      <c r="V504" s="67">
        <f>$G504+$H504+$K504+IF(ISBLANK($E504),0,$F504*VLOOKUP($E504,'INFO_Matières recyclables'!$I$6:$M$14,3,0))</f>
        <v>0</v>
      </c>
      <c r="W504" s="67">
        <f>$I504+$J504+$L504+$M504+$N504+$O504+$P504+$Q504+$R504+IF(ISBLANK($E504),0,$F504*(1-VLOOKUP($E504,'INFO_Matières recyclables'!$I$6:$M$14,3,0)))</f>
        <v>0</v>
      </c>
      <c r="X504" s="67">
        <f>$G504+$H504+$I504+IF(ISBLANK($E504),0,$F504*VLOOKUP($E504,'INFO_Matières recyclables'!$I$6:$M$14,4,0))</f>
        <v>0</v>
      </c>
      <c r="Y504" s="67">
        <f>$J504+$K504+$L504+$M504+$N504+$O504+$P504+$Q504+$R504+IF(ISBLANK($E504),0,$F504*(1-VLOOKUP($E504,'INFO_Matières recyclables'!$I$6:$M$14,4,0)))</f>
        <v>0</v>
      </c>
      <c r="Z504" s="67">
        <f>$G504+$H504+$I504+$J504+IF(ISBLANK($E504),0,$F504*VLOOKUP($E504,'INFO_Matières recyclables'!$I$6:$M$14,5,0))</f>
        <v>0</v>
      </c>
      <c r="AA504" s="67">
        <f>$K504+$L504+$M504+$N504+$O504+$P504+$Q504+$R504+IF(ISBLANK($E504),0,$F504*(1-VLOOKUP($E504,'INFO_Matières recyclables'!$I$6:$M$14,5,0)))</f>
        <v>0</v>
      </c>
    </row>
    <row r="505" spans="2:27" x14ac:dyDescent="0.35">
      <c r="B505" s="5"/>
      <c r="C505" s="5"/>
      <c r="D505" s="26"/>
      <c r="E505" s="56"/>
      <c r="F505" s="58"/>
      <c r="G505" s="54"/>
      <c r="H505" s="54"/>
      <c r="I505" s="54"/>
      <c r="J505" s="54"/>
      <c r="K505" s="54"/>
      <c r="L505" s="54"/>
      <c r="M505" s="54"/>
      <c r="N505" s="54"/>
      <c r="O505" s="54"/>
      <c r="P505" s="61"/>
      <c r="Q505" s="75"/>
      <c r="R505" s="66"/>
      <c r="T505" s="67">
        <f>$G505+$H505+$L505+IF(ISBLANK($E505),0,$F505*VLOOKUP($E505,'INFO_Matières recyclables'!$I$6:$M$14,2,0))</f>
        <v>0</v>
      </c>
      <c r="U505" s="67">
        <f>$I505+$J505+$K505+$M505+$N505+$O505+$P505+$Q505+$R505+IF(ISBLANK($E505),0,$F505*(1-VLOOKUP($E505,'INFO_Matières recyclables'!$I$6:$M$14,2,0)))</f>
        <v>0</v>
      </c>
      <c r="V505" s="67">
        <f>$G505+$H505+$K505+IF(ISBLANK($E505),0,$F505*VLOOKUP($E505,'INFO_Matières recyclables'!$I$6:$M$14,3,0))</f>
        <v>0</v>
      </c>
      <c r="W505" s="67">
        <f>$I505+$J505+$L505+$M505+$N505+$O505+$P505+$Q505+$R505+IF(ISBLANK($E505),0,$F505*(1-VLOOKUP($E505,'INFO_Matières recyclables'!$I$6:$M$14,3,0)))</f>
        <v>0</v>
      </c>
      <c r="X505" s="67">
        <f>$G505+$H505+$I505+IF(ISBLANK($E505),0,$F505*VLOOKUP($E505,'INFO_Matières recyclables'!$I$6:$M$14,4,0))</f>
        <v>0</v>
      </c>
      <c r="Y505" s="67">
        <f>$J505+$K505+$L505+$M505+$N505+$O505+$P505+$Q505+$R505+IF(ISBLANK($E505),0,$F505*(1-VLOOKUP($E505,'INFO_Matières recyclables'!$I$6:$M$14,4,0)))</f>
        <v>0</v>
      </c>
      <c r="Z505" s="67">
        <f>$G505+$H505+$I505+$J505+IF(ISBLANK($E505),0,$F505*VLOOKUP($E505,'INFO_Matières recyclables'!$I$6:$M$14,5,0))</f>
        <v>0</v>
      </c>
      <c r="AA505" s="67">
        <f>$K505+$L505+$M505+$N505+$O505+$P505+$Q505+$R505+IF(ISBLANK($E505),0,$F505*(1-VLOOKUP($E505,'INFO_Matières recyclables'!$I$6:$M$14,5,0)))</f>
        <v>0</v>
      </c>
    </row>
    <row r="506" spans="2:27" x14ac:dyDescent="0.35">
      <c r="B506" s="5"/>
      <c r="C506" s="5"/>
      <c r="D506" s="26"/>
      <c r="E506" s="56"/>
      <c r="F506" s="58"/>
      <c r="G506" s="54"/>
      <c r="H506" s="54"/>
      <c r="I506" s="54"/>
      <c r="J506" s="54"/>
      <c r="K506" s="54"/>
      <c r="L506" s="54"/>
      <c r="M506" s="54"/>
      <c r="N506" s="54"/>
      <c r="O506" s="54"/>
      <c r="P506" s="61"/>
      <c r="Q506" s="75"/>
      <c r="R506" s="66"/>
      <c r="T506" s="67">
        <f>$G506+$H506+$L506+IF(ISBLANK($E506),0,$F506*VLOOKUP($E506,'INFO_Matières recyclables'!$I$6:$M$14,2,0))</f>
        <v>0</v>
      </c>
      <c r="U506" s="67">
        <f>$I506+$J506+$K506+$M506+$N506+$O506+$P506+$Q506+$R506+IF(ISBLANK($E506),0,$F506*(1-VLOOKUP($E506,'INFO_Matières recyclables'!$I$6:$M$14,2,0)))</f>
        <v>0</v>
      </c>
      <c r="V506" s="67">
        <f>$G506+$H506+$K506+IF(ISBLANK($E506),0,$F506*VLOOKUP($E506,'INFO_Matières recyclables'!$I$6:$M$14,3,0))</f>
        <v>0</v>
      </c>
      <c r="W506" s="67">
        <f>$I506+$J506+$L506+$M506+$N506+$O506+$P506+$Q506+$R506+IF(ISBLANK($E506),0,$F506*(1-VLOOKUP($E506,'INFO_Matières recyclables'!$I$6:$M$14,3,0)))</f>
        <v>0</v>
      </c>
      <c r="X506" s="67">
        <f>$G506+$H506+$I506+IF(ISBLANK($E506),0,$F506*VLOOKUP($E506,'INFO_Matières recyclables'!$I$6:$M$14,4,0))</f>
        <v>0</v>
      </c>
      <c r="Y506" s="67">
        <f>$J506+$K506+$L506+$M506+$N506+$O506+$P506+$Q506+$R506+IF(ISBLANK($E506),0,$F506*(1-VLOOKUP($E506,'INFO_Matières recyclables'!$I$6:$M$14,4,0)))</f>
        <v>0</v>
      </c>
      <c r="Z506" s="67">
        <f>$G506+$H506+$I506+$J506+IF(ISBLANK($E506),0,$F506*VLOOKUP($E506,'INFO_Matières recyclables'!$I$6:$M$14,5,0))</f>
        <v>0</v>
      </c>
      <c r="AA506" s="67">
        <f>$K506+$L506+$M506+$N506+$O506+$P506+$Q506+$R506+IF(ISBLANK($E506),0,$F506*(1-VLOOKUP($E506,'INFO_Matières recyclables'!$I$6:$M$14,5,0)))</f>
        <v>0</v>
      </c>
    </row>
    <row r="507" spans="2:27" x14ac:dyDescent="0.35">
      <c r="B507" s="5"/>
      <c r="C507" s="5"/>
      <c r="D507" s="26"/>
      <c r="E507" s="56"/>
      <c r="F507" s="58"/>
      <c r="G507" s="54"/>
      <c r="H507" s="54"/>
      <c r="I507" s="54"/>
      <c r="J507" s="54"/>
      <c r="K507" s="54"/>
      <c r="L507" s="54"/>
      <c r="M507" s="54"/>
      <c r="N507" s="54"/>
      <c r="O507" s="54"/>
      <c r="P507" s="61"/>
      <c r="Q507" s="75"/>
      <c r="R507" s="66"/>
      <c r="T507" s="67">
        <f>$G507+$H507+$L507+IF(ISBLANK($E507),0,$F507*VLOOKUP($E507,'INFO_Matières recyclables'!$I$6:$M$14,2,0))</f>
        <v>0</v>
      </c>
      <c r="U507" s="67">
        <f>$I507+$J507+$K507+$M507+$N507+$O507+$P507+$Q507+$R507+IF(ISBLANK($E507),0,$F507*(1-VLOOKUP($E507,'INFO_Matières recyclables'!$I$6:$M$14,2,0)))</f>
        <v>0</v>
      </c>
      <c r="V507" s="67">
        <f>$G507+$H507+$K507+IF(ISBLANK($E507),0,$F507*VLOOKUP($E507,'INFO_Matières recyclables'!$I$6:$M$14,3,0))</f>
        <v>0</v>
      </c>
      <c r="W507" s="67">
        <f>$I507+$J507+$L507+$M507+$N507+$O507+$P507+$Q507+$R507+IF(ISBLANK($E507),0,$F507*(1-VLOOKUP($E507,'INFO_Matières recyclables'!$I$6:$M$14,3,0)))</f>
        <v>0</v>
      </c>
      <c r="X507" s="67">
        <f>$G507+$H507+$I507+IF(ISBLANK($E507),0,$F507*VLOOKUP($E507,'INFO_Matières recyclables'!$I$6:$M$14,4,0))</f>
        <v>0</v>
      </c>
      <c r="Y507" s="67">
        <f>$J507+$K507+$L507+$M507+$N507+$O507+$P507+$Q507+$R507+IF(ISBLANK($E507),0,$F507*(1-VLOOKUP($E507,'INFO_Matières recyclables'!$I$6:$M$14,4,0)))</f>
        <v>0</v>
      </c>
      <c r="Z507" s="67">
        <f>$G507+$H507+$I507+$J507+IF(ISBLANK($E507),0,$F507*VLOOKUP($E507,'INFO_Matières recyclables'!$I$6:$M$14,5,0))</f>
        <v>0</v>
      </c>
      <c r="AA507" s="67">
        <f>$K507+$L507+$M507+$N507+$O507+$P507+$Q507+$R507+IF(ISBLANK($E507),0,$F507*(1-VLOOKUP($E507,'INFO_Matières recyclables'!$I$6:$M$14,5,0)))</f>
        <v>0</v>
      </c>
    </row>
    <row r="508" spans="2:27" x14ac:dyDescent="0.35">
      <c r="B508" s="5"/>
      <c r="C508" s="5"/>
      <c r="D508" s="26"/>
      <c r="E508" s="56"/>
      <c r="F508" s="58"/>
      <c r="G508" s="54"/>
      <c r="H508" s="54"/>
      <c r="I508" s="54"/>
      <c r="J508" s="54"/>
      <c r="K508" s="54"/>
      <c r="L508" s="54"/>
      <c r="M508" s="54"/>
      <c r="N508" s="54"/>
      <c r="O508" s="54"/>
      <c r="P508" s="61"/>
      <c r="Q508" s="75"/>
      <c r="R508" s="66"/>
      <c r="T508" s="67">
        <f>$G508+$H508+$L508+IF(ISBLANK($E508),0,$F508*VLOOKUP($E508,'INFO_Matières recyclables'!$I$6:$M$14,2,0))</f>
        <v>0</v>
      </c>
      <c r="U508" s="67">
        <f>$I508+$J508+$K508+$M508+$N508+$O508+$P508+$Q508+$R508+IF(ISBLANK($E508),0,$F508*(1-VLOOKUP($E508,'INFO_Matières recyclables'!$I$6:$M$14,2,0)))</f>
        <v>0</v>
      </c>
      <c r="V508" s="67">
        <f>$G508+$H508+$K508+IF(ISBLANK($E508),0,$F508*VLOOKUP($E508,'INFO_Matières recyclables'!$I$6:$M$14,3,0))</f>
        <v>0</v>
      </c>
      <c r="W508" s="67">
        <f>$I508+$J508+$L508+$M508+$N508+$O508+$P508+$Q508+$R508+IF(ISBLANK($E508),0,$F508*(1-VLOOKUP($E508,'INFO_Matières recyclables'!$I$6:$M$14,3,0)))</f>
        <v>0</v>
      </c>
      <c r="X508" s="67">
        <f>$G508+$H508+$I508+IF(ISBLANK($E508),0,$F508*VLOOKUP($E508,'INFO_Matières recyclables'!$I$6:$M$14,4,0))</f>
        <v>0</v>
      </c>
      <c r="Y508" s="67">
        <f>$J508+$K508+$L508+$M508+$N508+$O508+$P508+$Q508+$R508+IF(ISBLANK($E508),0,$F508*(1-VLOOKUP($E508,'INFO_Matières recyclables'!$I$6:$M$14,4,0)))</f>
        <v>0</v>
      </c>
      <c r="Z508" s="67">
        <f>$G508+$H508+$I508+$J508+IF(ISBLANK($E508),0,$F508*VLOOKUP($E508,'INFO_Matières recyclables'!$I$6:$M$14,5,0))</f>
        <v>0</v>
      </c>
      <c r="AA508" s="67">
        <f>$K508+$L508+$M508+$N508+$O508+$P508+$Q508+$R508+IF(ISBLANK($E508),0,$F508*(1-VLOOKUP($E508,'INFO_Matières recyclables'!$I$6:$M$14,5,0)))</f>
        <v>0</v>
      </c>
    </row>
    <row r="509" spans="2:27" x14ac:dyDescent="0.35">
      <c r="B509" s="5"/>
      <c r="C509" s="5"/>
      <c r="D509" s="26"/>
      <c r="E509" s="56"/>
      <c r="F509" s="58"/>
      <c r="G509" s="54"/>
      <c r="H509" s="54"/>
      <c r="I509" s="54"/>
      <c r="J509" s="54"/>
      <c r="K509" s="54"/>
      <c r="L509" s="54"/>
      <c r="M509" s="54"/>
      <c r="N509" s="54"/>
      <c r="O509" s="54"/>
      <c r="P509" s="61"/>
      <c r="Q509" s="75"/>
      <c r="R509" s="66"/>
      <c r="T509" s="67">
        <f>$G509+$H509+$L509+IF(ISBLANK($E509),0,$F509*VLOOKUP($E509,'INFO_Matières recyclables'!$I$6:$M$14,2,0))</f>
        <v>0</v>
      </c>
      <c r="U509" s="67">
        <f>$I509+$J509+$K509+$M509+$N509+$O509+$P509+$Q509+$R509+IF(ISBLANK($E509),0,$F509*(1-VLOOKUP($E509,'INFO_Matières recyclables'!$I$6:$M$14,2,0)))</f>
        <v>0</v>
      </c>
      <c r="V509" s="67">
        <f>$G509+$H509+$K509+IF(ISBLANK($E509),0,$F509*VLOOKUP($E509,'INFO_Matières recyclables'!$I$6:$M$14,3,0))</f>
        <v>0</v>
      </c>
      <c r="W509" s="67">
        <f>$I509+$J509+$L509+$M509+$N509+$O509+$P509+$Q509+$R509+IF(ISBLANK($E509),0,$F509*(1-VLOOKUP($E509,'INFO_Matières recyclables'!$I$6:$M$14,3,0)))</f>
        <v>0</v>
      </c>
      <c r="X509" s="67">
        <f>$G509+$H509+$I509+IF(ISBLANK($E509),0,$F509*VLOOKUP($E509,'INFO_Matières recyclables'!$I$6:$M$14,4,0))</f>
        <v>0</v>
      </c>
      <c r="Y509" s="67">
        <f>$J509+$K509+$L509+$M509+$N509+$O509+$P509+$Q509+$R509+IF(ISBLANK($E509),0,$F509*(1-VLOOKUP($E509,'INFO_Matières recyclables'!$I$6:$M$14,4,0)))</f>
        <v>0</v>
      </c>
      <c r="Z509" s="67">
        <f>$G509+$H509+$I509+$J509+IF(ISBLANK($E509),0,$F509*VLOOKUP($E509,'INFO_Matières recyclables'!$I$6:$M$14,5,0))</f>
        <v>0</v>
      </c>
      <c r="AA509" s="67">
        <f>$K509+$L509+$M509+$N509+$O509+$P509+$Q509+$R509+IF(ISBLANK($E509),0,$F509*(1-VLOOKUP($E509,'INFO_Matières recyclables'!$I$6:$M$14,5,0)))</f>
        <v>0</v>
      </c>
    </row>
    <row r="510" spans="2:27" x14ac:dyDescent="0.35">
      <c r="B510" s="5"/>
      <c r="C510" s="5"/>
      <c r="D510" s="26"/>
      <c r="E510" s="56"/>
      <c r="F510" s="58"/>
      <c r="G510" s="54"/>
      <c r="H510" s="54"/>
      <c r="I510" s="54"/>
      <c r="J510" s="54"/>
      <c r="K510" s="54"/>
      <c r="L510" s="54"/>
      <c r="M510" s="54"/>
      <c r="N510" s="54"/>
      <c r="O510" s="54"/>
      <c r="P510" s="61"/>
      <c r="Q510" s="75"/>
      <c r="R510" s="66"/>
      <c r="T510" s="67">
        <f>$G510+$H510+$L510+IF(ISBLANK($E510),0,$F510*VLOOKUP($E510,'INFO_Matières recyclables'!$I$6:$M$14,2,0))</f>
        <v>0</v>
      </c>
      <c r="U510" s="67">
        <f>$I510+$J510+$K510+$M510+$N510+$O510+$P510+$Q510+$R510+IF(ISBLANK($E510),0,$F510*(1-VLOOKUP($E510,'INFO_Matières recyclables'!$I$6:$M$14,2,0)))</f>
        <v>0</v>
      </c>
      <c r="V510" s="67">
        <f>$G510+$H510+$K510+IF(ISBLANK($E510),0,$F510*VLOOKUP($E510,'INFO_Matières recyclables'!$I$6:$M$14,3,0))</f>
        <v>0</v>
      </c>
      <c r="W510" s="67">
        <f>$I510+$J510+$L510+$M510+$N510+$O510+$P510+$Q510+$R510+IF(ISBLANK($E510),0,$F510*(1-VLOOKUP($E510,'INFO_Matières recyclables'!$I$6:$M$14,3,0)))</f>
        <v>0</v>
      </c>
      <c r="X510" s="67">
        <f>$G510+$H510+$I510+IF(ISBLANK($E510),0,$F510*VLOOKUP($E510,'INFO_Matières recyclables'!$I$6:$M$14,4,0))</f>
        <v>0</v>
      </c>
      <c r="Y510" s="67">
        <f>$J510+$K510+$L510+$M510+$N510+$O510+$P510+$Q510+$R510+IF(ISBLANK($E510),0,$F510*(1-VLOOKUP($E510,'INFO_Matières recyclables'!$I$6:$M$14,4,0)))</f>
        <v>0</v>
      </c>
      <c r="Z510" s="67">
        <f>$G510+$H510+$I510+$J510+IF(ISBLANK($E510),0,$F510*VLOOKUP($E510,'INFO_Matières recyclables'!$I$6:$M$14,5,0))</f>
        <v>0</v>
      </c>
      <c r="AA510" s="67">
        <f>$K510+$L510+$M510+$N510+$O510+$P510+$Q510+$R510+IF(ISBLANK($E510),0,$F510*(1-VLOOKUP($E510,'INFO_Matières recyclables'!$I$6:$M$14,5,0)))</f>
        <v>0</v>
      </c>
    </row>
    <row r="511" spans="2:27" x14ac:dyDescent="0.35">
      <c r="B511" s="5"/>
      <c r="C511" s="5"/>
      <c r="D511" s="26"/>
      <c r="E511" s="56"/>
      <c r="F511" s="58"/>
      <c r="G511" s="54"/>
      <c r="H511" s="54"/>
      <c r="I511" s="54"/>
      <c r="J511" s="54"/>
      <c r="K511" s="54"/>
      <c r="L511" s="54"/>
      <c r="M511" s="54"/>
      <c r="N511" s="54"/>
      <c r="O511" s="54"/>
      <c r="P511" s="61"/>
      <c r="Q511" s="75"/>
      <c r="R511" s="66"/>
      <c r="T511" s="67">
        <f>$G511+$H511+$L511+IF(ISBLANK($E511),0,$F511*VLOOKUP($E511,'INFO_Matières recyclables'!$I$6:$M$14,2,0))</f>
        <v>0</v>
      </c>
      <c r="U511" s="67">
        <f>$I511+$J511+$K511+$M511+$N511+$O511+$P511+$Q511+$R511+IF(ISBLANK($E511),0,$F511*(1-VLOOKUP($E511,'INFO_Matières recyclables'!$I$6:$M$14,2,0)))</f>
        <v>0</v>
      </c>
      <c r="V511" s="67">
        <f>$G511+$H511+$K511+IF(ISBLANK($E511),0,$F511*VLOOKUP($E511,'INFO_Matières recyclables'!$I$6:$M$14,3,0))</f>
        <v>0</v>
      </c>
      <c r="W511" s="67">
        <f>$I511+$J511+$L511+$M511+$N511+$O511+$P511+$Q511+$R511+IF(ISBLANK($E511),0,$F511*(1-VLOOKUP($E511,'INFO_Matières recyclables'!$I$6:$M$14,3,0)))</f>
        <v>0</v>
      </c>
      <c r="X511" s="67">
        <f>$G511+$H511+$I511+IF(ISBLANK($E511),0,$F511*VLOOKUP($E511,'INFO_Matières recyclables'!$I$6:$M$14,4,0))</f>
        <v>0</v>
      </c>
      <c r="Y511" s="67">
        <f>$J511+$K511+$L511+$M511+$N511+$O511+$P511+$Q511+$R511+IF(ISBLANK($E511),0,$F511*(1-VLOOKUP($E511,'INFO_Matières recyclables'!$I$6:$M$14,4,0)))</f>
        <v>0</v>
      </c>
      <c r="Z511" s="67">
        <f>$G511+$H511+$I511+$J511+IF(ISBLANK($E511),0,$F511*VLOOKUP($E511,'INFO_Matières recyclables'!$I$6:$M$14,5,0))</f>
        <v>0</v>
      </c>
      <c r="AA511" s="67">
        <f>$K511+$L511+$M511+$N511+$O511+$P511+$Q511+$R511+IF(ISBLANK($E511),0,$F511*(1-VLOOKUP($E511,'INFO_Matières recyclables'!$I$6:$M$14,5,0)))</f>
        <v>0</v>
      </c>
    </row>
    <row r="512" spans="2:27" x14ac:dyDescent="0.35">
      <c r="B512" s="5"/>
      <c r="C512" s="5"/>
      <c r="D512" s="26"/>
      <c r="E512" s="56"/>
      <c r="F512" s="58"/>
      <c r="G512" s="54"/>
      <c r="H512" s="54"/>
      <c r="I512" s="54"/>
      <c r="J512" s="54"/>
      <c r="K512" s="54"/>
      <c r="L512" s="54"/>
      <c r="M512" s="54"/>
      <c r="N512" s="54"/>
      <c r="O512" s="54"/>
      <c r="P512" s="61"/>
      <c r="Q512" s="75"/>
      <c r="R512" s="66"/>
      <c r="T512" s="67">
        <f>$G512+$H512+$L512+IF(ISBLANK($E512),0,$F512*VLOOKUP($E512,'INFO_Matières recyclables'!$I$6:$M$14,2,0))</f>
        <v>0</v>
      </c>
      <c r="U512" s="67">
        <f>$I512+$J512+$K512+$M512+$N512+$O512+$P512+$Q512+$R512+IF(ISBLANK($E512),0,$F512*(1-VLOOKUP($E512,'INFO_Matières recyclables'!$I$6:$M$14,2,0)))</f>
        <v>0</v>
      </c>
      <c r="V512" s="67">
        <f>$G512+$H512+$K512+IF(ISBLANK($E512),0,$F512*VLOOKUP($E512,'INFO_Matières recyclables'!$I$6:$M$14,3,0))</f>
        <v>0</v>
      </c>
      <c r="W512" s="67">
        <f>$I512+$J512+$L512+$M512+$N512+$O512+$P512+$Q512+$R512+IF(ISBLANK($E512),0,$F512*(1-VLOOKUP($E512,'INFO_Matières recyclables'!$I$6:$M$14,3,0)))</f>
        <v>0</v>
      </c>
      <c r="X512" s="67">
        <f>$G512+$H512+$I512+IF(ISBLANK($E512),0,$F512*VLOOKUP($E512,'INFO_Matières recyclables'!$I$6:$M$14,4,0))</f>
        <v>0</v>
      </c>
      <c r="Y512" s="67">
        <f>$J512+$K512+$L512+$M512+$N512+$O512+$P512+$Q512+$R512+IF(ISBLANK($E512),0,$F512*(1-VLOOKUP($E512,'INFO_Matières recyclables'!$I$6:$M$14,4,0)))</f>
        <v>0</v>
      </c>
      <c r="Z512" s="67">
        <f>$G512+$H512+$I512+$J512+IF(ISBLANK($E512),0,$F512*VLOOKUP($E512,'INFO_Matières recyclables'!$I$6:$M$14,5,0))</f>
        <v>0</v>
      </c>
      <c r="AA512" s="67">
        <f>$K512+$L512+$M512+$N512+$O512+$P512+$Q512+$R512+IF(ISBLANK($E512),0,$F512*(1-VLOOKUP($E512,'INFO_Matières recyclables'!$I$6:$M$14,5,0)))</f>
        <v>0</v>
      </c>
    </row>
    <row r="513" spans="2:27" x14ac:dyDescent="0.35">
      <c r="B513" s="5"/>
      <c r="C513" s="5"/>
      <c r="D513" s="26"/>
      <c r="E513" s="56"/>
      <c r="F513" s="58"/>
      <c r="G513" s="54"/>
      <c r="H513" s="54"/>
      <c r="I513" s="54"/>
      <c r="J513" s="54"/>
      <c r="K513" s="54"/>
      <c r="L513" s="54"/>
      <c r="M513" s="54"/>
      <c r="N513" s="54"/>
      <c r="O513" s="54"/>
      <c r="P513" s="61"/>
      <c r="Q513" s="75"/>
      <c r="R513" s="66"/>
      <c r="T513" s="67">
        <f>$G513+$H513+$L513+IF(ISBLANK($E513),0,$F513*VLOOKUP($E513,'INFO_Matières recyclables'!$I$6:$M$14,2,0))</f>
        <v>0</v>
      </c>
      <c r="U513" s="67">
        <f>$I513+$J513+$K513+$M513+$N513+$O513+$P513+$Q513+$R513+IF(ISBLANK($E513),0,$F513*(1-VLOOKUP($E513,'INFO_Matières recyclables'!$I$6:$M$14,2,0)))</f>
        <v>0</v>
      </c>
      <c r="V513" s="67">
        <f>$G513+$H513+$K513+IF(ISBLANK($E513),0,$F513*VLOOKUP($E513,'INFO_Matières recyclables'!$I$6:$M$14,3,0))</f>
        <v>0</v>
      </c>
      <c r="W513" s="67">
        <f>$I513+$J513+$L513+$M513+$N513+$O513+$P513+$Q513+$R513+IF(ISBLANK($E513),0,$F513*(1-VLOOKUP($E513,'INFO_Matières recyclables'!$I$6:$M$14,3,0)))</f>
        <v>0</v>
      </c>
      <c r="X513" s="67">
        <f>$G513+$H513+$I513+IF(ISBLANK($E513),0,$F513*VLOOKUP($E513,'INFO_Matières recyclables'!$I$6:$M$14,4,0))</f>
        <v>0</v>
      </c>
      <c r="Y513" s="67">
        <f>$J513+$K513+$L513+$M513+$N513+$O513+$P513+$Q513+$R513+IF(ISBLANK($E513),0,$F513*(1-VLOOKUP($E513,'INFO_Matières recyclables'!$I$6:$M$14,4,0)))</f>
        <v>0</v>
      </c>
      <c r="Z513" s="67">
        <f>$G513+$H513+$I513+$J513+IF(ISBLANK($E513),0,$F513*VLOOKUP($E513,'INFO_Matières recyclables'!$I$6:$M$14,5,0))</f>
        <v>0</v>
      </c>
      <c r="AA513" s="67">
        <f>$K513+$L513+$M513+$N513+$O513+$P513+$Q513+$R513+IF(ISBLANK($E513),0,$F513*(1-VLOOKUP($E513,'INFO_Matières recyclables'!$I$6:$M$14,5,0)))</f>
        <v>0</v>
      </c>
    </row>
    <row r="514" spans="2:27" x14ac:dyDescent="0.35">
      <c r="B514" s="5"/>
      <c r="C514" s="5"/>
      <c r="D514" s="26"/>
      <c r="E514" s="56"/>
      <c r="F514" s="58"/>
      <c r="G514" s="54"/>
      <c r="H514" s="54"/>
      <c r="I514" s="54"/>
      <c r="J514" s="54"/>
      <c r="K514" s="54"/>
      <c r="L514" s="54"/>
      <c r="M514" s="54"/>
      <c r="N514" s="54"/>
      <c r="O514" s="54"/>
      <c r="P514" s="61"/>
      <c r="Q514" s="75"/>
      <c r="R514" s="66"/>
      <c r="T514" s="67">
        <f>$G514+$H514+$L514+IF(ISBLANK($E514),0,$F514*VLOOKUP($E514,'INFO_Matières recyclables'!$I$6:$M$14,2,0))</f>
        <v>0</v>
      </c>
      <c r="U514" s="67">
        <f>$I514+$J514+$K514+$M514+$N514+$O514+$P514+$Q514+$R514+IF(ISBLANK($E514),0,$F514*(1-VLOOKUP($E514,'INFO_Matières recyclables'!$I$6:$M$14,2,0)))</f>
        <v>0</v>
      </c>
      <c r="V514" s="67">
        <f>$G514+$H514+$K514+IF(ISBLANK($E514),0,$F514*VLOOKUP($E514,'INFO_Matières recyclables'!$I$6:$M$14,3,0))</f>
        <v>0</v>
      </c>
      <c r="W514" s="67">
        <f>$I514+$J514+$L514+$M514+$N514+$O514+$P514+$Q514+$R514+IF(ISBLANK($E514),0,$F514*(1-VLOOKUP($E514,'INFO_Matières recyclables'!$I$6:$M$14,3,0)))</f>
        <v>0</v>
      </c>
      <c r="X514" s="67">
        <f>$G514+$H514+$I514+IF(ISBLANK($E514),0,$F514*VLOOKUP($E514,'INFO_Matières recyclables'!$I$6:$M$14,4,0))</f>
        <v>0</v>
      </c>
      <c r="Y514" s="67">
        <f>$J514+$K514+$L514+$M514+$N514+$O514+$P514+$Q514+$R514+IF(ISBLANK($E514),0,$F514*(1-VLOOKUP($E514,'INFO_Matières recyclables'!$I$6:$M$14,4,0)))</f>
        <v>0</v>
      </c>
      <c r="Z514" s="67">
        <f>$G514+$H514+$I514+$J514+IF(ISBLANK($E514),0,$F514*VLOOKUP($E514,'INFO_Matières recyclables'!$I$6:$M$14,5,0))</f>
        <v>0</v>
      </c>
      <c r="AA514" s="67">
        <f>$K514+$L514+$M514+$N514+$O514+$P514+$Q514+$R514+IF(ISBLANK($E514),0,$F514*(1-VLOOKUP($E514,'INFO_Matières recyclables'!$I$6:$M$14,5,0)))</f>
        <v>0</v>
      </c>
    </row>
    <row r="515" spans="2:27" x14ac:dyDescent="0.35">
      <c r="B515" s="5"/>
      <c r="C515" s="5"/>
      <c r="D515" s="26"/>
      <c r="E515" s="56"/>
      <c r="F515" s="58"/>
      <c r="G515" s="54"/>
      <c r="H515" s="54"/>
      <c r="I515" s="54"/>
      <c r="J515" s="54"/>
      <c r="K515" s="54"/>
      <c r="L515" s="54"/>
      <c r="M515" s="54"/>
      <c r="N515" s="54"/>
      <c r="O515" s="54"/>
      <c r="P515" s="61"/>
      <c r="Q515" s="75"/>
      <c r="R515" s="66"/>
      <c r="T515" s="67">
        <f>$G515+$H515+$L515+IF(ISBLANK($E515),0,$F515*VLOOKUP($E515,'INFO_Matières recyclables'!$I$6:$M$14,2,0))</f>
        <v>0</v>
      </c>
      <c r="U515" s="67">
        <f>$I515+$J515+$K515+$M515+$N515+$O515+$P515+$Q515+$R515+IF(ISBLANK($E515),0,$F515*(1-VLOOKUP($E515,'INFO_Matières recyclables'!$I$6:$M$14,2,0)))</f>
        <v>0</v>
      </c>
      <c r="V515" s="67">
        <f>$G515+$H515+$K515+IF(ISBLANK($E515),0,$F515*VLOOKUP($E515,'INFO_Matières recyclables'!$I$6:$M$14,3,0))</f>
        <v>0</v>
      </c>
      <c r="W515" s="67">
        <f>$I515+$J515+$L515+$M515+$N515+$O515+$P515+$Q515+$R515+IF(ISBLANK($E515),0,$F515*(1-VLOOKUP($E515,'INFO_Matières recyclables'!$I$6:$M$14,3,0)))</f>
        <v>0</v>
      </c>
      <c r="X515" s="67">
        <f>$G515+$H515+$I515+IF(ISBLANK($E515),0,$F515*VLOOKUP($E515,'INFO_Matières recyclables'!$I$6:$M$14,4,0))</f>
        <v>0</v>
      </c>
      <c r="Y515" s="67">
        <f>$J515+$K515+$L515+$M515+$N515+$O515+$P515+$Q515+$R515+IF(ISBLANK($E515),0,$F515*(1-VLOOKUP($E515,'INFO_Matières recyclables'!$I$6:$M$14,4,0)))</f>
        <v>0</v>
      </c>
      <c r="Z515" s="67">
        <f>$G515+$H515+$I515+$J515+IF(ISBLANK($E515),0,$F515*VLOOKUP($E515,'INFO_Matières recyclables'!$I$6:$M$14,5,0))</f>
        <v>0</v>
      </c>
      <c r="AA515" s="67">
        <f>$K515+$L515+$M515+$N515+$O515+$P515+$Q515+$R515+IF(ISBLANK($E515),0,$F515*(1-VLOOKUP($E515,'INFO_Matières recyclables'!$I$6:$M$14,5,0)))</f>
        <v>0</v>
      </c>
    </row>
    <row r="516" spans="2:27" x14ac:dyDescent="0.35">
      <c r="B516" s="5"/>
      <c r="C516" s="5"/>
      <c r="D516" s="26"/>
      <c r="E516" s="56"/>
      <c r="F516" s="58"/>
      <c r="G516" s="54"/>
      <c r="H516" s="54"/>
      <c r="I516" s="54"/>
      <c r="J516" s="54"/>
      <c r="K516" s="54"/>
      <c r="L516" s="54"/>
      <c r="M516" s="54"/>
      <c r="N516" s="54"/>
      <c r="O516" s="54"/>
      <c r="P516" s="61"/>
      <c r="Q516" s="75"/>
      <c r="R516" s="66"/>
      <c r="T516" s="67">
        <f>$G516+$H516+$L516+IF(ISBLANK($E516),0,$F516*VLOOKUP($E516,'INFO_Matières recyclables'!$I$6:$M$14,2,0))</f>
        <v>0</v>
      </c>
      <c r="U516" s="67">
        <f>$I516+$J516+$K516+$M516+$N516+$O516+$P516+$Q516+$R516+IF(ISBLANK($E516),0,$F516*(1-VLOOKUP($E516,'INFO_Matières recyclables'!$I$6:$M$14,2,0)))</f>
        <v>0</v>
      </c>
      <c r="V516" s="67">
        <f>$G516+$H516+$K516+IF(ISBLANK($E516),0,$F516*VLOOKUP($E516,'INFO_Matières recyclables'!$I$6:$M$14,3,0))</f>
        <v>0</v>
      </c>
      <c r="W516" s="67">
        <f>$I516+$J516+$L516+$M516+$N516+$O516+$P516+$Q516+$R516+IF(ISBLANK($E516),0,$F516*(1-VLOOKUP($E516,'INFO_Matières recyclables'!$I$6:$M$14,3,0)))</f>
        <v>0</v>
      </c>
      <c r="X516" s="67">
        <f>$G516+$H516+$I516+IF(ISBLANK($E516),0,$F516*VLOOKUP($E516,'INFO_Matières recyclables'!$I$6:$M$14,4,0))</f>
        <v>0</v>
      </c>
      <c r="Y516" s="67">
        <f>$J516+$K516+$L516+$M516+$N516+$O516+$P516+$Q516+$R516+IF(ISBLANK($E516),0,$F516*(1-VLOOKUP($E516,'INFO_Matières recyclables'!$I$6:$M$14,4,0)))</f>
        <v>0</v>
      </c>
      <c r="Z516" s="67">
        <f>$G516+$H516+$I516+$J516+IF(ISBLANK($E516),0,$F516*VLOOKUP($E516,'INFO_Matières recyclables'!$I$6:$M$14,5,0))</f>
        <v>0</v>
      </c>
      <c r="AA516" s="67">
        <f>$K516+$L516+$M516+$N516+$O516+$P516+$Q516+$R516+IF(ISBLANK($E516),0,$F516*(1-VLOOKUP($E516,'INFO_Matières recyclables'!$I$6:$M$14,5,0)))</f>
        <v>0</v>
      </c>
    </row>
    <row r="517" spans="2:27" x14ac:dyDescent="0.35">
      <c r="B517" s="5"/>
      <c r="C517" s="5"/>
      <c r="D517" s="26"/>
      <c r="E517" s="56"/>
      <c r="F517" s="58"/>
      <c r="G517" s="54"/>
      <c r="H517" s="54"/>
      <c r="I517" s="54"/>
      <c r="J517" s="54"/>
      <c r="K517" s="54"/>
      <c r="L517" s="54"/>
      <c r="M517" s="54"/>
      <c r="N517" s="54"/>
      <c r="O517" s="54"/>
      <c r="P517" s="61"/>
      <c r="Q517" s="75"/>
      <c r="R517" s="66"/>
      <c r="T517" s="67">
        <f>$G517+$H517+$L517+IF(ISBLANK($E517),0,$F517*VLOOKUP($E517,'INFO_Matières recyclables'!$I$6:$M$14,2,0))</f>
        <v>0</v>
      </c>
      <c r="U517" s="67">
        <f>$I517+$J517+$K517+$M517+$N517+$O517+$P517+$Q517+$R517+IF(ISBLANK($E517),0,$F517*(1-VLOOKUP($E517,'INFO_Matières recyclables'!$I$6:$M$14,2,0)))</f>
        <v>0</v>
      </c>
      <c r="V517" s="67">
        <f>$G517+$H517+$K517+IF(ISBLANK($E517),0,$F517*VLOOKUP($E517,'INFO_Matières recyclables'!$I$6:$M$14,3,0))</f>
        <v>0</v>
      </c>
      <c r="W517" s="67">
        <f>$I517+$J517+$L517+$M517+$N517+$O517+$P517+$Q517+$R517+IF(ISBLANK($E517),0,$F517*(1-VLOOKUP($E517,'INFO_Matières recyclables'!$I$6:$M$14,3,0)))</f>
        <v>0</v>
      </c>
      <c r="X517" s="67">
        <f>$G517+$H517+$I517+IF(ISBLANK($E517),0,$F517*VLOOKUP($E517,'INFO_Matières recyclables'!$I$6:$M$14,4,0))</f>
        <v>0</v>
      </c>
      <c r="Y517" s="67">
        <f>$J517+$K517+$L517+$M517+$N517+$O517+$P517+$Q517+$R517+IF(ISBLANK($E517),0,$F517*(1-VLOOKUP($E517,'INFO_Matières recyclables'!$I$6:$M$14,4,0)))</f>
        <v>0</v>
      </c>
      <c r="Z517" s="67">
        <f>$G517+$H517+$I517+$J517+IF(ISBLANK($E517),0,$F517*VLOOKUP($E517,'INFO_Matières recyclables'!$I$6:$M$14,5,0))</f>
        <v>0</v>
      </c>
      <c r="AA517" s="67">
        <f>$K517+$L517+$M517+$N517+$O517+$P517+$Q517+$R517+IF(ISBLANK($E517),0,$F517*(1-VLOOKUP($E517,'INFO_Matières recyclables'!$I$6:$M$14,5,0)))</f>
        <v>0</v>
      </c>
    </row>
    <row r="518" spans="2:27" x14ac:dyDescent="0.35">
      <c r="B518" s="5"/>
      <c r="C518" s="5"/>
      <c r="D518" s="26"/>
      <c r="E518" s="56"/>
      <c r="F518" s="58"/>
      <c r="G518" s="54"/>
      <c r="H518" s="54"/>
      <c r="I518" s="54"/>
      <c r="J518" s="54"/>
      <c r="K518" s="54"/>
      <c r="L518" s="54"/>
      <c r="M518" s="54"/>
      <c r="N518" s="54"/>
      <c r="O518" s="54"/>
      <c r="P518" s="61"/>
      <c r="Q518" s="75"/>
      <c r="R518" s="66"/>
      <c r="T518" s="67">
        <f>$G518+$H518+$L518+IF(ISBLANK($E518),0,$F518*VLOOKUP($E518,'INFO_Matières recyclables'!$I$6:$M$14,2,0))</f>
        <v>0</v>
      </c>
      <c r="U518" s="67">
        <f>$I518+$J518+$K518+$M518+$N518+$O518+$P518+$Q518+$R518+IF(ISBLANK($E518),0,$F518*(1-VLOOKUP($E518,'INFO_Matières recyclables'!$I$6:$M$14,2,0)))</f>
        <v>0</v>
      </c>
      <c r="V518" s="67">
        <f>$G518+$H518+$K518+IF(ISBLANK($E518),0,$F518*VLOOKUP($E518,'INFO_Matières recyclables'!$I$6:$M$14,3,0))</f>
        <v>0</v>
      </c>
      <c r="W518" s="67">
        <f>$I518+$J518+$L518+$M518+$N518+$O518+$P518+$Q518+$R518+IF(ISBLANK($E518),0,$F518*(1-VLOOKUP($E518,'INFO_Matières recyclables'!$I$6:$M$14,3,0)))</f>
        <v>0</v>
      </c>
      <c r="X518" s="67">
        <f>$G518+$H518+$I518+IF(ISBLANK($E518),0,$F518*VLOOKUP($E518,'INFO_Matières recyclables'!$I$6:$M$14,4,0))</f>
        <v>0</v>
      </c>
      <c r="Y518" s="67">
        <f>$J518+$K518+$L518+$M518+$N518+$O518+$P518+$Q518+$R518+IF(ISBLANK($E518),0,$F518*(1-VLOOKUP($E518,'INFO_Matières recyclables'!$I$6:$M$14,4,0)))</f>
        <v>0</v>
      </c>
      <c r="Z518" s="67">
        <f>$G518+$H518+$I518+$J518+IF(ISBLANK($E518),0,$F518*VLOOKUP($E518,'INFO_Matières recyclables'!$I$6:$M$14,5,0))</f>
        <v>0</v>
      </c>
      <c r="AA518" s="67">
        <f>$K518+$L518+$M518+$N518+$O518+$P518+$Q518+$R518+IF(ISBLANK($E518),0,$F518*(1-VLOOKUP($E518,'INFO_Matières recyclables'!$I$6:$M$14,5,0)))</f>
        <v>0</v>
      </c>
    </row>
    <row r="519" spans="2:27" x14ac:dyDescent="0.35">
      <c r="B519" s="5"/>
      <c r="C519" s="5"/>
      <c r="D519" s="26"/>
      <c r="E519" s="56"/>
      <c r="F519" s="58"/>
      <c r="G519" s="54"/>
      <c r="H519" s="54"/>
      <c r="I519" s="54"/>
      <c r="J519" s="54"/>
      <c r="K519" s="54"/>
      <c r="L519" s="54"/>
      <c r="M519" s="54"/>
      <c r="N519" s="54"/>
      <c r="O519" s="54"/>
      <c r="P519" s="61"/>
      <c r="Q519" s="75"/>
      <c r="R519" s="66"/>
      <c r="T519" s="67">
        <f>$G519+$H519+$L519+IF(ISBLANK($E519),0,$F519*VLOOKUP($E519,'INFO_Matières recyclables'!$I$6:$M$14,2,0))</f>
        <v>0</v>
      </c>
      <c r="U519" s="67">
        <f>$I519+$J519+$K519+$M519+$N519+$O519+$P519+$Q519+$R519+IF(ISBLANK($E519),0,$F519*(1-VLOOKUP($E519,'INFO_Matières recyclables'!$I$6:$M$14,2,0)))</f>
        <v>0</v>
      </c>
      <c r="V519" s="67">
        <f>$G519+$H519+$K519+IF(ISBLANK($E519),0,$F519*VLOOKUP($E519,'INFO_Matières recyclables'!$I$6:$M$14,3,0))</f>
        <v>0</v>
      </c>
      <c r="W519" s="67">
        <f>$I519+$J519+$L519+$M519+$N519+$O519+$P519+$Q519+$R519+IF(ISBLANK($E519),0,$F519*(1-VLOOKUP($E519,'INFO_Matières recyclables'!$I$6:$M$14,3,0)))</f>
        <v>0</v>
      </c>
      <c r="X519" s="67">
        <f>$G519+$H519+$I519+IF(ISBLANK($E519),0,$F519*VLOOKUP($E519,'INFO_Matières recyclables'!$I$6:$M$14,4,0))</f>
        <v>0</v>
      </c>
      <c r="Y519" s="67">
        <f>$J519+$K519+$L519+$M519+$N519+$O519+$P519+$Q519+$R519+IF(ISBLANK($E519),0,$F519*(1-VLOOKUP($E519,'INFO_Matières recyclables'!$I$6:$M$14,4,0)))</f>
        <v>0</v>
      </c>
      <c r="Z519" s="67">
        <f>$G519+$H519+$I519+$J519+IF(ISBLANK($E519),0,$F519*VLOOKUP($E519,'INFO_Matières recyclables'!$I$6:$M$14,5,0))</f>
        <v>0</v>
      </c>
      <c r="AA519" s="67">
        <f>$K519+$L519+$M519+$N519+$O519+$P519+$Q519+$R519+IF(ISBLANK($E519),0,$F519*(1-VLOOKUP($E519,'INFO_Matières recyclables'!$I$6:$M$14,5,0)))</f>
        <v>0</v>
      </c>
    </row>
    <row r="520" spans="2:27" x14ac:dyDescent="0.35">
      <c r="B520" s="5"/>
      <c r="C520" s="5"/>
      <c r="D520" s="26"/>
      <c r="E520" s="56"/>
      <c r="F520" s="58"/>
      <c r="G520" s="54"/>
      <c r="H520" s="54"/>
      <c r="I520" s="54"/>
      <c r="J520" s="54"/>
      <c r="K520" s="54"/>
      <c r="L520" s="54"/>
      <c r="M520" s="54"/>
      <c r="N520" s="54"/>
      <c r="O520" s="54"/>
      <c r="P520" s="61"/>
      <c r="Q520" s="75"/>
      <c r="R520" s="66"/>
      <c r="T520" s="67">
        <f>$G520+$H520+$L520+IF(ISBLANK($E520),0,$F520*VLOOKUP($E520,'INFO_Matières recyclables'!$I$6:$M$14,2,0))</f>
        <v>0</v>
      </c>
      <c r="U520" s="67">
        <f>$I520+$J520+$K520+$M520+$N520+$O520+$P520+$Q520+$R520+IF(ISBLANK($E520),0,$F520*(1-VLOOKUP($E520,'INFO_Matières recyclables'!$I$6:$M$14,2,0)))</f>
        <v>0</v>
      </c>
      <c r="V520" s="67">
        <f>$G520+$H520+$K520+IF(ISBLANK($E520),0,$F520*VLOOKUP($E520,'INFO_Matières recyclables'!$I$6:$M$14,3,0))</f>
        <v>0</v>
      </c>
      <c r="W520" s="67">
        <f>$I520+$J520+$L520+$M520+$N520+$O520+$P520+$Q520+$R520+IF(ISBLANK($E520),0,$F520*(1-VLOOKUP($E520,'INFO_Matières recyclables'!$I$6:$M$14,3,0)))</f>
        <v>0</v>
      </c>
      <c r="X520" s="67">
        <f>$G520+$H520+$I520+IF(ISBLANK($E520),0,$F520*VLOOKUP($E520,'INFO_Matières recyclables'!$I$6:$M$14,4,0))</f>
        <v>0</v>
      </c>
      <c r="Y520" s="67">
        <f>$J520+$K520+$L520+$M520+$N520+$O520+$P520+$Q520+$R520+IF(ISBLANK($E520),0,$F520*(1-VLOOKUP($E520,'INFO_Matières recyclables'!$I$6:$M$14,4,0)))</f>
        <v>0</v>
      </c>
      <c r="Z520" s="67">
        <f>$G520+$H520+$I520+$J520+IF(ISBLANK($E520),0,$F520*VLOOKUP($E520,'INFO_Matières recyclables'!$I$6:$M$14,5,0))</f>
        <v>0</v>
      </c>
      <c r="AA520" s="67">
        <f>$K520+$L520+$M520+$N520+$O520+$P520+$Q520+$R520+IF(ISBLANK($E520),0,$F520*(1-VLOOKUP($E520,'INFO_Matières recyclables'!$I$6:$M$14,5,0)))</f>
        <v>0</v>
      </c>
    </row>
    <row r="521" spans="2:27" x14ac:dyDescent="0.35">
      <c r="B521" s="5"/>
      <c r="C521" s="5"/>
      <c r="D521" s="26"/>
      <c r="E521" s="56"/>
      <c r="F521" s="58"/>
      <c r="G521" s="54"/>
      <c r="H521" s="54"/>
      <c r="I521" s="54"/>
      <c r="J521" s="54"/>
      <c r="K521" s="54"/>
      <c r="L521" s="54"/>
      <c r="M521" s="54"/>
      <c r="N521" s="54"/>
      <c r="O521" s="54"/>
      <c r="P521" s="61"/>
      <c r="Q521" s="75"/>
      <c r="R521" s="66"/>
      <c r="T521" s="67">
        <f>$G521+$H521+$L521+IF(ISBLANK($E521),0,$F521*VLOOKUP($E521,'INFO_Matières recyclables'!$I$6:$M$14,2,0))</f>
        <v>0</v>
      </c>
      <c r="U521" s="67">
        <f>$I521+$J521+$K521+$M521+$N521+$O521+$P521+$Q521+$R521+IF(ISBLANK($E521),0,$F521*(1-VLOOKUP($E521,'INFO_Matières recyclables'!$I$6:$M$14,2,0)))</f>
        <v>0</v>
      </c>
      <c r="V521" s="67">
        <f>$G521+$H521+$K521+IF(ISBLANK($E521),0,$F521*VLOOKUP($E521,'INFO_Matières recyclables'!$I$6:$M$14,3,0))</f>
        <v>0</v>
      </c>
      <c r="W521" s="67">
        <f>$I521+$J521+$L521+$M521+$N521+$O521+$P521+$Q521+$R521+IF(ISBLANK($E521),0,$F521*(1-VLOOKUP($E521,'INFO_Matières recyclables'!$I$6:$M$14,3,0)))</f>
        <v>0</v>
      </c>
      <c r="X521" s="67">
        <f>$G521+$H521+$I521+IF(ISBLANK($E521),0,$F521*VLOOKUP($E521,'INFO_Matières recyclables'!$I$6:$M$14,4,0))</f>
        <v>0</v>
      </c>
      <c r="Y521" s="67">
        <f>$J521+$K521+$L521+$M521+$N521+$O521+$P521+$Q521+$R521+IF(ISBLANK($E521),0,$F521*(1-VLOOKUP($E521,'INFO_Matières recyclables'!$I$6:$M$14,4,0)))</f>
        <v>0</v>
      </c>
      <c r="Z521" s="67">
        <f>$G521+$H521+$I521+$J521+IF(ISBLANK($E521),0,$F521*VLOOKUP($E521,'INFO_Matières recyclables'!$I$6:$M$14,5,0))</f>
        <v>0</v>
      </c>
      <c r="AA521" s="67">
        <f>$K521+$L521+$M521+$N521+$O521+$P521+$Q521+$R521+IF(ISBLANK($E521),0,$F521*(1-VLOOKUP($E521,'INFO_Matières recyclables'!$I$6:$M$14,5,0)))</f>
        <v>0</v>
      </c>
    </row>
    <row r="522" spans="2:27" x14ac:dyDescent="0.35">
      <c r="B522" s="5"/>
      <c r="C522" s="5"/>
      <c r="D522" s="26"/>
      <c r="E522" s="56"/>
      <c r="F522" s="58"/>
      <c r="G522" s="54"/>
      <c r="H522" s="54"/>
      <c r="I522" s="54"/>
      <c r="J522" s="54"/>
      <c r="K522" s="54"/>
      <c r="L522" s="54"/>
      <c r="M522" s="54"/>
      <c r="N522" s="54"/>
      <c r="O522" s="54"/>
      <c r="P522" s="61"/>
      <c r="Q522" s="75"/>
      <c r="R522" s="66"/>
      <c r="T522" s="67">
        <f>$G522+$H522+$L522+IF(ISBLANK($E522),0,$F522*VLOOKUP($E522,'INFO_Matières recyclables'!$I$6:$M$14,2,0))</f>
        <v>0</v>
      </c>
      <c r="U522" s="67">
        <f>$I522+$J522+$K522+$M522+$N522+$O522+$P522+$Q522+$R522+IF(ISBLANK($E522),0,$F522*(1-VLOOKUP($E522,'INFO_Matières recyclables'!$I$6:$M$14,2,0)))</f>
        <v>0</v>
      </c>
      <c r="V522" s="67">
        <f>$G522+$H522+$K522+IF(ISBLANK($E522),0,$F522*VLOOKUP($E522,'INFO_Matières recyclables'!$I$6:$M$14,3,0))</f>
        <v>0</v>
      </c>
      <c r="W522" s="67">
        <f>$I522+$J522+$L522+$M522+$N522+$O522+$P522+$Q522+$R522+IF(ISBLANK($E522),0,$F522*(1-VLOOKUP($E522,'INFO_Matières recyclables'!$I$6:$M$14,3,0)))</f>
        <v>0</v>
      </c>
      <c r="X522" s="67">
        <f>$G522+$H522+$I522+IF(ISBLANK($E522),0,$F522*VLOOKUP($E522,'INFO_Matières recyclables'!$I$6:$M$14,4,0))</f>
        <v>0</v>
      </c>
      <c r="Y522" s="67">
        <f>$J522+$K522+$L522+$M522+$N522+$O522+$P522+$Q522+$R522+IF(ISBLANK($E522),0,$F522*(1-VLOOKUP($E522,'INFO_Matières recyclables'!$I$6:$M$14,4,0)))</f>
        <v>0</v>
      </c>
      <c r="Z522" s="67">
        <f>$G522+$H522+$I522+$J522+IF(ISBLANK($E522),0,$F522*VLOOKUP($E522,'INFO_Matières recyclables'!$I$6:$M$14,5,0))</f>
        <v>0</v>
      </c>
      <c r="AA522" s="67">
        <f>$K522+$L522+$M522+$N522+$O522+$P522+$Q522+$R522+IF(ISBLANK($E522),0,$F522*(1-VLOOKUP($E522,'INFO_Matières recyclables'!$I$6:$M$14,5,0)))</f>
        <v>0</v>
      </c>
    </row>
    <row r="523" spans="2:27" x14ac:dyDescent="0.35">
      <c r="B523" s="5"/>
      <c r="C523" s="5"/>
      <c r="D523" s="26"/>
      <c r="E523" s="56"/>
      <c r="F523" s="58"/>
      <c r="G523" s="54"/>
      <c r="H523" s="54"/>
      <c r="I523" s="54"/>
      <c r="J523" s="54"/>
      <c r="K523" s="54"/>
      <c r="L523" s="54"/>
      <c r="M523" s="54"/>
      <c r="N523" s="54"/>
      <c r="O523" s="54"/>
      <c r="P523" s="61"/>
      <c r="Q523" s="75"/>
      <c r="R523" s="66"/>
      <c r="T523" s="67">
        <f>$G523+$H523+$L523+IF(ISBLANK($E523),0,$F523*VLOOKUP($E523,'INFO_Matières recyclables'!$I$6:$M$14,2,0))</f>
        <v>0</v>
      </c>
      <c r="U523" s="67">
        <f>$I523+$J523+$K523+$M523+$N523+$O523+$P523+$Q523+$R523+IF(ISBLANK($E523),0,$F523*(1-VLOOKUP($E523,'INFO_Matières recyclables'!$I$6:$M$14,2,0)))</f>
        <v>0</v>
      </c>
      <c r="V523" s="67">
        <f>$G523+$H523+$K523+IF(ISBLANK($E523),0,$F523*VLOOKUP($E523,'INFO_Matières recyclables'!$I$6:$M$14,3,0))</f>
        <v>0</v>
      </c>
      <c r="W523" s="67">
        <f>$I523+$J523+$L523+$M523+$N523+$O523+$P523+$Q523+$R523+IF(ISBLANK($E523),0,$F523*(1-VLOOKUP($E523,'INFO_Matières recyclables'!$I$6:$M$14,3,0)))</f>
        <v>0</v>
      </c>
      <c r="X523" s="67">
        <f>$G523+$H523+$I523+IF(ISBLANK($E523),0,$F523*VLOOKUP($E523,'INFO_Matières recyclables'!$I$6:$M$14,4,0))</f>
        <v>0</v>
      </c>
      <c r="Y523" s="67">
        <f>$J523+$K523+$L523+$M523+$N523+$O523+$P523+$Q523+$R523+IF(ISBLANK($E523),0,$F523*(1-VLOOKUP($E523,'INFO_Matières recyclables'!$I$6:$M$14,4,0)))</f>
        <v>0</v>
      </c>
      <c r="Z523" s="67">
        <f>$G523+$H523+$I523+$J523+IF(ISBLANK($E523),0,$F523*VLOOKUP($E523,'INFO_Matières recyclables'!$I$6:$M$14,5,0))</f>
        <v>0</v>
      </c>
      <c r="AA523" s="67">
        <f>$K523+$L523+$M523+$N523+$O523+$P523+$Q523+$R523+IF(ISBLANK($E523),0,$F523*(1-VLOOKUP($E523,'INFO_Matières recyclables'!$I$6:$M$14,5,0)))</f>
        <v>0</v>
      </c>
    </row>
    <row r="524" spans="2:27" x14ac:dyDescent="0.35">
      <c r="B524" s="5"/>
      <c r="C524" s="5"/>
      <c r="D524" s="26"/>
      <c r="E524" s="56"/>
      <c r="F524" s="58"/>
      <c r="G524" s="54"/>
      <c r="H524" s="54"/>
      <c r="I524" s="54"/>
      <c r="J524" s="54"/>
      <c r="K524" s="54"/>
      <c r="L524" s="54"/>
      <c r="M524" s="54"/>
      <c r="N524" s="54"/>
      <c r="O524" s="54"/>
      <c r="P524" s="61"/>
      <c r="Q524" s="75"/>
      <c r="R524" s="66"/>
      <c r="T524" s="67">
        <f>$G524+$H524+$L524+IF(ISBLANK($E524),0,$F524*VLOOKUP($E524,'INFO_Matières recyclables'!$I$6:$M$14,2,0))</f>
        <v>0</v>
      </c>
      <c r="U524" s="67">
        <f>$I524+$J524+$K524+$M524+$N524+$O524+$P524+$Q524+$R524+IF(ISBLANK($E524),0,$F524*(1-VLOOKUP($E524,'INFO_Matières recyclables'!$I$6:$M$14,2,0)))</f>
        <v>0</v>
      </c>
      <c r="V524" s="67">
        <f>$G524+$H524+$K524+IF(ISBLANK($E524),0,$F524*VLOOKUP($E524,'INFO_Matières recyclables'!$I$6:$M$14,3,0))</f>
        <v>0</v>
      </c>
      <c r="W524" s="67">
        <f>$I524+$J524+$L524+$M524+$N524+$O524+$P524+$Q524+$R524+IF(ISBLANK($E524),0,$F524*(1-VLOOKUP($E524,'INFO_Matières recyclables'!$I$6:$M$14,3,0)))</f>
        <v>0</v>
      </c>
      <c r="X524" s="67">
        <f>$G524+$H524+$I524+IF(ISBLANK($E524),0,$F524*VLOOKUP($E524,'INFO_Matières recyclables'!$I$6:$M$14,4,0))</f>
        <v>0</v>
      </c>
      <c r="Y524" s="67">
        <f>$J524+$K524+$L524+$M524+$N524+$O524+$P524+$Q524+$R524+IF(ISBLANK($E524),0,$F524*(1-VLOOKUP($E524,'INFO_Matières recyclables'!$I$6:$M$14,4,0)))</f>
        <v>0</v>
      </c>
      <c r="Z524" s="67">
        <f>$G524+$H524+$I524+$J524+IF(ISBLANK($E524),0,$F524*VLOOKUP($E524,'INFO_Matières recyclables'!$I$6:$M$14,5,0))</f>
        <v>0</v>
      </c>
      <c r="AA524" s="67">
        <f>$K524+$L524+$M524+$N524+$O524+$P524+$Q524+$R524+IF(ISBLANK($E524),0,$F524*(1-VLOOKUP($E524,'INFO_Matières recyclables'!$I$6:$M$14,5,0)))</f>
        <v>0</v>
      </c>
    </row>
    <row r="525" spans="2:27" x14ac:dyDescent="0.35">
      <c r="B525" s="5"/>
      <c r="C525" s="5"/>
      <c r="D525" s="26"/>
      <c r="E525" s="56"/>
      <c r="F525" s="58"/>
      <c r="G525" s="54"/>
      <c r="H525" s="54"/>
      <c r="I525" s="54"/>
      <c r="J525" s="54"/>
      <c r="K525" s="54"/>
      <c r="L525" s="54"/>
      <c r="M525" s="54"/>
      <c r="N525" s="54"/>
      <c r="O525" s="54"/>
      <c r="P525" s="61"/>
      <c r="Q525" s="75"/>
      <c r="R525" s="66"/>
      <c r="T525" s="67">
        <f>$G525+$H525+$L525+IF(ISBLANK($E525),0,$F525*VLOOKUP($E525,'INFO_Matières recyclables'!$I$6:$M$14,2,0))</f>
        <v>0</v>
      </c>
      <c r="U525" s="67">
        <f>$I525+$J525+$K525+$M525+$N525+$O525+$P525+$Q525+$R525+IF(ISBLANK($E525),0,$F525*(1-VLOOKUP($E525,'INFO_Matières recyclables'!$I$6:$M$14,2,0)))</f>
        <v>0</v>
      </c>
      <c r="V525" s="67">
        <f>$G525+$H525+$K525+IF(ISBLANK($E525),0,$F525*VLOOKUP($E525,'INFO_Matières recyclables'!$I$6:$M$14,3,0))</f>
        <v>0</v>
      </c>
      <c r="W525" s="67">
        <f>$I525+$J525+$L525+$M525+$N525+$O525+$P525+$Q525+$R525+IF(ISBLANK($E525),0,$F525*(1-VLOOKUP($E525,'INFO_Matières recyclables'!$I$6:$M$14,3,0)))</f>
        <v>0</v>
      </c>
      <c r="X525" s="67">
        <f>$G525+$H525+$I525+IF(ISBLANK($E525),0,$F525*VLOOKUP($E525,'INFO_Matières recyclables'!$I$6:$M$14,4,0))</f>
        <v>0</v>
      </c>
      <c r="Y525" s="67">
        <f>$J525+$K525+$L525+$M525+$N525+$O525+$P525+$Q525+$R525+IF(ISBLANK($E525),0,$F525*(1-VLOOKUP($E525,'INFO_Matières recyclables'!$I$6:$M$14,4,0)))</f>
        <v>0</v>
      </c>
      <c r="Z525" s="67">
        <f>$G525+$H525+$I525+$J525+IF(ISBLANK($E525),0,$F525*VLOOKUP($E525,'INFO_Matières recyclables'!$I$6:$M$14,5,0))</f>
        <v>0</v>
      </c>
      <c r="AA525" s="67">
        <f>$K525+$L525+$M525+$N525+$O525+$P525+$Q525+$R525+IF(ISBLANK($E525),0,$F525*(1-VLOOKUP($E525,'INFO_Matières recyclables'!$I$6:$M$14,5,0)))</f>
        <v>0</v>
      </c>
    </row>
    <row r="526" spans="2:27" x14ac:dyDescent="0.35">
      <c r="B526" s="5"/>
      <c r="C526" s="5"/>
      <c r="D526" s="26"/>
      <c r="E526" s="56"/>
      <c r="F526" s="58"/>
      <c r="G526" s="54"/>
      <c r="H526" s="54"/>
      <c r="I526" s="54"/>
      <c r="J526" s="54"/>
      <c r="K526" s="54"/>
      <c r="L526" s="54"/>
      <c r="M526" s="54"/>
      <c r="N526" s="54"/>
      <c r="O526" s="54"/>
      <c r="P526" s="61"/>
      <c r="Q526" s="75"/>
      <c r="R526" s="66"/>
      <c r="T526" s="67">
        <f>$G526+$H526+$L526+IF(ISBLANK($E526),0,$F526*VLOOKUP($E526,'INFO_Matières recyclables'!$I$6:$M$14,2,0))</f>
        <v>0</v>
      </c>
      <c r="U526" s="67">
        <f>$I526+$J526+$K526+$M526+$N526+$O526+$P526+$Q526+$R526+IF(ISBLANK($E526),0,$F526*(1-VLOOKUP($E526,'INFO_Matières recyclables'!$I$6:$M$14,2,0)))</f>
        <v>0</v>
      </c>
      <c r="V526" s="67">
        <f>$G526+$H526+$K526+IF(ISBLANK($E526),0,$F526*VLOOKUP($E526,'INFO_Matières recyclables'!$I$6:$M$14,3,0))</f>
        <v>0</v>
      </c>
      <c r="W526" s="67">
        <f>$I526+$J526+$L526+$M526+$N526+$O526+$P526+$Q526+$R526+IF(ISBLANK($E526),0,$F526*(1-VLOOKUP($E526,'INFO_Matières recyclables'!$I$6:$M$14,3,0)))</f>
        <v>0</v>
      </c>
      <c r="X526" s="67">
        <f>$G526+$H526+$I526+IF(ISBLANK($E526),0,$F526*VLOOKUP($E526,'INFO_Matières recyclables'!$I$6:$M$14,4,0))</f>
        <v>0</v>
      </c>
      <c r="Y526" s="67">
        <f>$J526+$K526+$L526+$M526+$N526+$O526+$P526+$Q526+$R526+IF(ISBLANK($E526),0,$F526*(1-VLOOKUP($E526,'INFO_Matières recyclables'!$I$6:$M$14,4,0)))</f>
        <v>0</v>
      </c>
      <c r="Z526" s="67">
        <f>$G526+$H526+$I526+$J526+IF(ISBLANK($E526),0,$F526*VLOOKUP($E526,'INFO_Matières recyclables'!$I$6:$M$14,5,0))</f>
        <v>0</v>
      </c>
      <c r="AA526" s="67">
        <f>$K526+$L526+$M526+$N526+$O526+$P526+$Q526+$R526+IF(ISBLANK($E526),0,$F526*(1-VLOOKUP($E526,'INFO_Matières recyclables'!$I$6:$M$14,5,0)))</f>
        <v>0</v>
      </c>
    </row>
    <row r="527" spans="2:27" x14ac:dyDescent="0.35">
      <c r="B527" s="5"/>
      <c r="C527" s="5"/>
      <c r="D527" s="26"/>
      <c r="E527" s="56"/>
      <c r="F527" s="58"/>
      <c r="G527" s="54"/>
      <c r="H527" s="54"/>
      <c r="I527" s="54"/>
      <c r="J527" s="54"/>
      <c r="K527" s="54"/>
      <c r="L527" s="54"/>
      <c r="M527" s="54"/>
      <c r="N527" s="54"/>
      <c r="O527" s="54"/>
      <c r="P527" s="61"/>
      <c r="Q527" s="75"/>
      <c r="R527" s="66"/>
      <c r="T527" s="67">
        <f>$G527+$H527+$L527+IF(ISBLANK($E527),0,$F527*VLOOKUP($E527,'INFO_Matières recyclables'!$I$6:$M$14,2,0))</f>
        <v>0</v>
      </c>
      <c r="U527" s="67">
        <f>$I527+$J527+$K527+$M527+$N527+$O527+$P527+$Q527+$R527+IF(ISBLANK($E527),0,$F527*(1-VLOOKUP($E527,'INFO_Matières recyclables'!$I$6:$M$14,2,0)))</f>
        <v>0</v>
      </c>
      <c r="V527" s="67">
        <f>$G527+$H527+$K527+IF(ISBLANK($E527),0,$F527*VLOOKUP($E527,'INFO_Matières recyclables'!$I$6:$M$14,3,0))</f>
        <v>0</v>
      </c>
      <c r="W527" s="67">
        <f>$I527+$J527+$L527+$M527+$N527+$O527+$P527+$Q527+$R527+IF(ISBLANK($E527),0,$F527*(1-VLOOKUP($E527,'INFO_Matières recyclables'!$I$6:$M$14,3,0)))</f>
        <v>0</v>
      </c>
      <c r="X527" s="67">
        <f>$G527+$H527+$I527+IF(ISBLANK($E527),0,$F527*VLOOKUP($E527,'INFO_Matières recyclables'!$I$6:$M$14,4,0))</f>
        <v>0</v>
      </c>
      <c r="Y527" s="67">
        <f>$J527+$K527+$L527+$M527+$N527+$O527+$P527+$Q527+$R527+IF(ISBLANK($E527),0,$F527*(1-VLOOKUP($E527,'INFO_Matières recyclables'!$I$6:$M$14,4,0)))</f>
        <v>0</v>
      </c>
      <c r="Z527" s="67">
        <f>$G527+$H527+$I527+$J527+IF(ISBLANK($E527),0,$F527*VLOOKUP($E527,'INFO_Matières recyclables'!$I$6:$M$14,5,0))</f>
        <v>0</v>
      </c>
      <c r="AA527" s="67">
        <f>$K527+$L527+$M527+$N527+$O527+$P527+$Q527+$R527+IF(ISBLANK($E527),0,$F527*(1-VLOOKUP($E527,'INFO_Matières recyclables'!$I$6:$M$14,5,0)))</f>
        <v>0</v>
      </c>
    </row>
    <row r="528" spans="2:27" x14ac:dyDescent="0.35">
      <c r="B528" s="5"/>
      <c r="C528" s="5"/>
      <c r="D528" s="26"/>
      <c r="E528" s="56"/>
      <c r="F528" s="58"/>
      <c r="G528" s="54"/>
      <c r="H528" s="54"/>
      <c r="I528" s="54"/>
      <c r="J528" s="54"/>
      <c r="K528" s="54"/>
      <c r="L528" s="54"/>
      <c r="M528" s="54"/>
      <c r="N528" s="54"/>
      <c r="O528" s="54"/>
      <c r="P528" s="61"/>
      <c r="Q528" s="75"/>
      <c r="R528" s="66"/>
      <c r="T528" s="67">
        <f>$G528+$H528+$L528+IF(ISBLANK($E528),0,$F528*VLOOKUP($E528,'INFO_Matières recyclables'!$I$6:$M$14,2,0))</f>
        <v>0</v>
      </c>
      <c r="U528" s="67">
        <f>$I528+$J528+$K528+$M528+$N528+$O528+$P528+$Q528+$R528+IF(ISBLANK($E528),0,$F528*(1-VLOOKUP($E528,'INFO_Matières recyclables'!$I$6:$M$14,2,0)))</f>
        <v>0</v>
      </c>
      <c r="V528" s="67">
        <f>$G528+$H528+$K528+IF(ISBLANK($E528),0,$F528*VLOOKUP($E528,'INFO_Matières recyclables'!$I$6:$M$14,3,0))</f>
        <v>0</v>
      </c>
      <c r="W528" s="67">
        <f>$I528+$J528+$L528+$M528+$N528+$O528+$P528+$Q528+$R528+IF(ISBLANK($E528),0,$F528*(1-VLOOKUP($E528,'INFO_Matières recyclables'!$I$6:$M$14,3,0)))</f>
        <v>0</v>
      </c>
      <c r="X528" s="67">
        <f>$G528+$H528+$I528+IF(ISBLANK($E528),0,$F528*VLOOKUP($E528,'INFO_Matières recyclables'!$I$6:$M$14,4,0))</f>
        <v>0</v>
      </c>
      <c r="Y528" s="67">
        <f>$J528+$K528+$L528+$M528+$N528+$O528+$P528+$Q528+$R528+IF(ISBLANK($E528),0,$F528*(1-VLOOKUP($E528,'INFO_Matières recyclables'!$I$6:$M$14,4,0)))</f>
        <v>0</v>
      </c>
      <c r="Z528" s="67">
        <f>$G528+$H528+$I528+$J528+IF(ISBLANK($E528),0,$F528*VLOOKUP($E528,'INFO_Matières recyclables'!$I$6:$M$14,5,0))</f>
        <v>0</v>
      </c>
      <c r="AA528" s="67">
        <f>$K528+$L528+$M528+$N528+$O528+$P528+$Q528+$R528+IF(ISBLANK($E528),0,$F528*(1-VLOOKUP($E528,'INFO_Matières recyclables'!$I$6:$M$14,5,0)))</f>
        <v>0</v>
      </c>
    </row>
    <row r="529" spans="2:27" x14ac:dyDescent="0.35">
      <c r="B529" s="5"/>
      <c r="C529" s="5"/>
      <c r="D529" s="26"/>
      <c r="E529" s="56"/>
      <c r="F529" s="58"/>
      <c r="G529" s="54"/>
      <c r="H529" s="54"/>
      <c r="I529" s="54"/>
      <c r="J529" s="54"/>
      <c r="K529" s="54"/>
      <c r="L529" s="54"/>
      <c r="M529" s="54"/>
      <c r="N529" s="54"/>
      <c r="O529" s="54"/>
      <c r="P529" s="61"/>
      <c r="Q529" s="75"/>
      <c r="R529" s="66"/>
      <c r="T529" s="67">
        <f>$G529+$H529+$L529+IF(ISBLANK($E529),0,$F529*VLOOKUP($E529,'INFO_Matières recyclables'!$I$6:$M$14,2,0))</f>
        <v>0</v>
      </c>
      <c r="U529" s="67">
        <f>$I529+$J529+$K529+$M529+$N529+$O529+$P529+$Q529+$R529+IF(ISBLANK($E529),0,$F529*(1-VLOOKUP($E529,'INFO_Matières recyclables'!$I$6:$M$14,2,0)))</f>
        <v>0</v>
      </c>
      <c r="V529" s="67">
        <f>$G529+$H529+$K529+IF(ISBLANK($E529),0,$F529*VLOOKUP($E529,'INFO_Matières recyclables'!$I$6:$M$14,3,0))</f>
        <v>0</v>
      </c>
      <c r="W529" s="67">
        <f>$I529+$J529+$L529+$M529+$N529+$O529+$P529+$Q529+$R529+IF(ISBLANK($E529),0,$F529*(1-VLOOKUP($E529,'INFO_Matières recyclables'!$I$6:$M$14,3,0)))</f>
        <v>0</v>
      </c>
      <c r="X529" s="67">
        <f>$G529+$H529+$I529+IF(ISBLANK($E529),0,$F529*VLOOKUP($E529,'INFO_Matières recyclables'!$I$6:$M$14,4,0))</f>
        <v>0</v>
      </c>
      <c r="Y529" s="67">
        <f>$J529+$K529+$L529+$M529+$N529+$O529+$P529+$Q529+$R529+IF(ISBLANK($E529),0,$F529*(1-VLOOKUP($E529,'INFO_Matières recyclables'!$I$6:$M$14,4,0)))</f>
        <v>0</v>
      </c>
      <c r="Z529" s="67">
        <f>$G529+$H529+$I529+$J529+IF(ISBLANK($E529),0,$F529*VLOOKUP($E529,'INFO_Matières recyclables'!$I$6:$M$14,5,0))</f>
        <v>0</v>
      </c>
      <c r="AA529" s="67">
        <f>$K529+$L529+$M529+$N529+$O529+$P529+$Q529+$R529+IF(ISBLANK($E529),0,$F529*(1-VLOOKUP($E529,'INFO_Matières recyclables'!$I$6:$M$14,5,0)))</f>
        <v>0</v>
      </c>
    </row>
    <row r="530" spans="2:27" x14ac:dyDescent="0.35">
      <c r="B530" s="5"/>
      <c r="C530" s="5"/>
      <c r="D530" s="26"/>
      <c r="E530" s="56"/>
      <c r="F530" s="58"/>
      <c r="G530" s="54"/>
      <c r="H530" s="54"/>
      <c r="I530" s="54"/>
      <c r="J530" s="54"/>
      <c r="K530" s="54"/>
      <c r="L530" s="54"/>
      <c r="M530" s="54"/>
      <c r="N530" s="54"/>
      <c r="O530" s="54"/>
      <c r="P530" s="61"/>
      <c r="Q530" s="75"/>
      <c r="R530" s="66"/>
      <c r="T530" s="67">
        <f>$G530+$H530+$L530+IF(ISBLANK($E530),0,$F530*VLOOKUP($E530,'INFO_Matières recyclables'!$I$6:$M$14,2,0))</f>
        <v>0</v>
      </c>
      <c r="U530" s="67">
        <f>$I530+$J530+$K530+$M530+$N530+$O530+$P530+$Q530+$R530+IF(ISBLANK($E530),0,$F530*(1-VLOOKUP($E530,'INFO_Matières recyclables'!$I$6:$M$14,2,0)))</f>
        <v>0</v>
      </c>
      <c r="V530" s="67">
        <f>$G530+$H530+$K530+IF(ISBLANK($E530),0,$F530*VLOOKUP($E530,'INFO_Matières recyclables'!$I$6:$M$14,3,0))</f>
        <v>0</v>
      </c>
      <c r="W530" s="67">
        <f>$I530+$J530+$L530+$M530+$N530+$O530+$P530+$Q530+$R530+IF(ISBLANK($E530),0,$F530*(1-VLOOKUP($E530,'INFO_Matières recyclables'!$I$6:$M$14,3,0)))</f>
        <v>0</v>
      </c>
      <c r="X530" s="67">
        <f>$G530+$H530+$I530+IF(ISBLANK($E530),0,$F530*VLOOKUP($E530,'INFO_Matières recyclables'!$I$6:$M$14,4,0))</f>
        <v>0</v>
      </c>
      <c r="Y530" s="67">
        <f>$J530+$K530+$L530+$M530+$N530+$O530+$P530+$Q530+$R530+IF(ISBLANK($E530),0,$F530*(1-VLOOKUP($E530,'INFO_Matières recyclables'!$I$6:$M$14,4,0)))</f>
        <v>0</v>
      </c>
      <c r="Z530" s="67">
        <f>$G530+$H530+$I530+$J530+IF(ISBLANK($E530),0,$F530*VLOOKUP($E530,'INFO_Matières recyclables'!$I$6:$M$14,5,0))</f>
        <v>0</v>
      </c>
      <c r="AA530" s="67">
        <f>$K530+$L530+$M530+$N530+$O530+$P530+$Q530+$R530+IF(ISBLANK($E530),0,$F530*(1-VLOOKUP($E530,'INFO_Matières recyclables'!$I$6:$M$14,5,0)))</f>
        <v>0</v>
      </c>
    </row>
    <row r="531" spans="2:27" x14ac:dyDescent="0.35">
      <c r="B531" s="5"/>
      <c r="C531" s="5"/>
      <c r="D531" s="26"/>
      <c r="E531" s="56"/>
      <c r="F531" s="58"/>
      <c r="G531" s="54"/>
      <c r="H531" s="54"/>
      <c r="I531" s="54"/>
      <c r="J531" s="54"/>
      <c r="K531" s="54"/>
      <c r="L531" s="54"/>
      <c r="M531" s="54"/>
      <c r="N531" s="54"/>
      <c r="O531" s="54"/>
      <c r="P531" s="61"/>
      <c r="Q531" s="75"/>
      <c r="R531" s="66"/>
      <c r="T531" s="67">
        <f>$G531+$H531+$L531+IF(ISBLANK($E531),0,$F531*VLOOKUP($E531,'INFO_Matières recyclables'!$I$6:$M$14,2,0))</f>
        <v>0</v>
      </c>
      <c r="U531" s="67">
        <f>$I531+$J531+$K531+$M531+$N531+$O531+$P531+$Q531+$R531+IF(ISBLANK($E531),0,$F531*(1-VLOOKUP($E531,'INFO_Matières recyclables'!$I$6:$M$14,2,0)))</f>
        <v>0</v>
      </c>
      <c r="V531" s="67">
        <f>$G531+$H531+$K531+IF(ISBLANK($E531),0,$F531*VLOOKUP($E531,'INFO_Matières recyclables'!$I$6:$M$14,3,0))</f>
        <v>0</v>
      </c>
      <c r="W531" s="67">
        <f>$I531+$J531+$L531+$M531+$N531+$O531+$P531+$Q531+$R531+IF(ISBLANK($E531),0,$F531*(1-VLOOKUP($E531,'INFO_Matières recyclables'!$I$6:$M$14,3,0)))</f>
        <v>0</v>
      </c>
      <c r="X531" s="67">
        <f>$G531+$H531+$I531+IF(ISBLANK($E531),0,$F531*VLOOKUP($E531,'INFO_Matières recyclables'!$I$6:$M$14,4,0))</f>
        <v>0</v>
      </c>
      <c r="Y531" s="67">
        <f>$J531+$K531+$L531+$M531+$N531+$O531+$P531+$Q531+$R531+IF(ISBLANK($E531),0,$F531*(1-VLOOKUP($E531,'INFO_Matières recyclables'!$I$6:$M$14,4,0)))</f>
        <v>0</v>
      </c>
      <c r="Z531" s="67">
        <f>$G531+$H531+$I531+$J531+IF(ISBLANK($E531),0,$F531*VLOOKUP($E531,'INFO_Matières recyclables'!$I$6:$M$14,5,0))</f>
        <v>0</v>
      </c>
      <c r="AA531" s="67">
        <f>$K531+$L531+$M531+$N531+$O531+$P531+$Q531+$R531+IF(ISBLANK($E531),0,$F531*(1-VLOOKUP($E531,'INFO_Matières recyclables'!$I$6:$M$14,5,0)))</f>
        <v>0</v>
      </c>
    </row>
    <row r="532" spans="2:27" x14ac:dyDescent="0.35">
      <c r="B532" s="5"/>
      <c r="C532" s="5"/>
      <c r="D532" s="26"/>
      <c r="E532" s="56"/>
      <c r="F532" s="58"/>
      <c r="G532" s="54"/>
      <c r="H532" s="54"/>
      <c r="I532" s="54"/>
      <c r="J532" s="54"/>
      <c r="K532" s="54"/>
      <c r="L532" s="54"/>
      <c r="M532" s="54"/>
      <c r="N532" s="54"/>
      <c r="O532" s="54"/>
      <c r="P532" s="61"/>
      <c r="Q532" s="75"/>
      <c r="R532" s="66"/>
      <c r="T532" s="67">
        <f>$G532+$H532+$L532+IF(ISBLANK($E532),0,$F532*VLOOKUP($E532,'INFO_Matières recyclables'!$I$6:$M$14,2,0))</f>
        <v>0</v>
      </c>
      <c r="U532" s="67">
        <f>$I532+$J532+$K532+$M532+$N532+$O532+$P532+$Q532+$R532+IF(ISBLANK($E532),0,$F532*(1-VLOOKUP($E532,'INFO_Matières recyclables'!$I$6:$M$14,2,0)))</f>
        <v>0</v>
      </c>
      <c r="V532" s="67">
        <f>$G532+$H532+$K532+IF(ISBLANK($E532),0,$F532*VLOOKUP($E532,'INFO_Matières recyclables'!$I$6:$M$14,3,0))</f>
        <v>0</v>
      </c>
      <c r="W532" s="67">
        <f>$I532+$J532+$L532+$M532+$N532+$O532+$P532+$Q532+$R532+IF(ISBLANK($E532),0,$F532*(1-VLOOKUP($E532,'INFO_Matières recyclables'!$I$6:$M$14,3,0)))</f>
        <v>0</v>
      </c>
      <c r="X532" s="67">
        <f>$G532+$H532+$I532+IF(ISBLANK($E532),0,$F532*VLOOKUP($E532,'INFO_Matières recyclables'!$I$6:$M$14,4,0))</f>
        <v>0</v>
      </c>
      <c r="Y532" s="67">
        <f>$J532+$K532+$L532+$M532+$N532+$O532+$P532+$Q532+$R532+IF(ISBLANK($E532),0,$F532*(1-VLOOKUP($E532,'INFO_Matières recyclables'!$I$6:$M$14,4,0)))</f>
        <v>0</v>
      </c>
      <c r="Z532" s="67">
        <f>$G532+$H532+$I532+$J532+IF(ISBLANK($E532),0,$F532*VLOOKUP($E532,'INFO_Matières recyclables'!$I$6:$M$14,5,0))</f>
        <v>0</v>
      </c>
      <c r="AA532" s="67">
        <f>$K532+$L532+$M532+$N532+$O532+$P532+$Q532+$R532+IF(ISBLANK($E532),0,$F532*(1-VLOOKUP($E532,'INFO_Matières recyclables'!$I$6:$M$14,5,0)))</f>
        <v>0</v>
      </c>
    </row>
    <row r="533" spans="2:27" x14ac:dyDescent="0.35">
      <c r="B533" s="5"/>
      <c r="C533" s="5"/>
      <c r="D533" s="26"/>
      <c r="E533" s="56"/>
      <c r="F533" s="58"/>
      <c r="G533" s="54"/>
      <c r="H533" s="54"/>
      <c r="I533" s="54"/>
      <c r="J533" s="54"/>
      <c r="K533" s="54"/>
      <c r="L533" s="54"/>
      <c r="M533" s="54"/>
      <c r="N533" s="54"/>
      <c r="O533" s="54"/>
      <c r="P533" s="61"/>
      <c r="Q533" s="75"/>
      <c r="R533" s="66"/>
      <c r="T533" s="67">
        <f>$G533+$H533+$L533+IF(ISBLANK($E533),0,$F533*VLOOKUP($E533,'INFO_Matières recyclables'!$I$6:$M$14,2,0))</f>
        <v>0</v>
      </c>
      <c r="U533" s="67">
        <f>$I533+$J533+$K533+$M533+$N533+$O533+$P533+$Q533+$R533+IF(ISBLANK($E533),0,$F533*(1-VLOOKUP($E533,'INFO_Matières recyclables'!$I$6:$M$14,2,0)))</f>
        <v>0</v>
      </c>
      <c r="V533" s="67">
        <f>$G533+$H533+$K533+IF(ISBLANK($E533),0,$F533*VLOOKUP($E533,'INFO_Matières recyclables'!$I$6:$M$14,3,0))</f>
        <v>0</v>
      </c>
      <c r="W533" s="67">
        <f>$I533+$J533+$L533+$M533+$N533+$O533+$P533+$Q533+$R533+IF(ISBLANK($E533),0,$F533*(1-VLOOKUP($E533,'INFO_Matières recyclables'!$I$6:$M$14,3,0)))</f>
        <v>0</v>
      </c>
      <c r="X533" s="67">
        <f>$G533+$H533+$I533+IF(ISBLANK($E533),0,$F533*VLOOKUP($E533,'INFO_Matières recyclables'!$I$6:$M$14,4,0))</f>
        <v>0</v>
      </c>
      <c r="Y533" s="67">
        <f>$J533+$K533+$L533+$M533+$N533+$O533+$P533+$Q533+$R533+IF(ISBLANK($E533),0,$F533*(1-VLOOKUP($E533,'INFO_Matières recyclables'!$I$6:$M$14,4,0)))</f>
        <v>0</v>
      </c>
      <c r="Z533" s="67">
        <f>$G533+$H533+$I533+$J533+IF(ISBLANK($E533),0,$F533*VLOOKUP($E533,'INFO_Matières recyclables'!$I$6:$M$14,5,0))</f>
        <v>0</v>
      </c>
      <c r="AA533" s="67">
        <f>$K533+$L533+$M533+$N533+$O533+$P533+$Q533+$R533+IF(ISBLANK($E533),0,$F533*(1-VLOOKUP($E533,'INFO_Matières recyclables'!$I$6:$M$14,5,0)))</f>
        <v>0</v>
      </c>
    </row>
    <row r="534" spans="2:27" x14ac:dyDescent="0.35">
      <c r="B534" s="5"/>
      <c r="C534" s="5"/>
      <c r="D534" s="26"/>
      <c r="E534" s="56"/>
      <c r="F534" s="58"/>
      <c r="G534" s="54"/>
      <c r="H534" s="54"/>
      <c r="I534" s="54"/>
      <c r="J534" s="54"/>
      <c r="K534" s="54"/>
      <c r="L534" s="54"/>
      <c r="M534" s="54"/>
      <c r="N534" s="54"/>
      <c r="O534" s="54"/>
      <c r="P534" s="61"/>
      <c r="Q534" s="75"/>
      <c r="R534" s="66"/>
      <c r="T534" s="67">
        <f>$G534+$H534+$L534+IF(ISBLANK($E534),0,$F534*VLOOKUP($E534,'INFO_Matières recyclables'!$I$6:$M$14,2,0))</f>
        <v>0</v>
      </c>
      <c r="U534" s="67">
        <f>$I534+$J534+$K534+$M534+$N534+$O534+$P534+$Q534+$R534+IF(ISBLANK($E534),0,$F534*(1-VLOOKUP($E534,'INFO_Matières recyclables'!$I$6:$M$14,2,0)))</f>
        <v>0</v>
      </c>
      <c r="V534" s="67">
        <f>$G534+$H534+$K534+IF(ISBLANK($E534),0,$F534*VLOOKUP($E534,'INFO_Matières recyclables'!$I$6:$M$14,3,0))</f>
        <v>0</v>
      </c>
      <c r="W534" s="67">
        <f>$I534+$J534+$L534+$M534+$N534+$O534+$P534+$Q534+$R534+IF(ISBLANK($E534),0,$F534*(1-VLOOKUP($E534,'INFO_Matières recyclables'!$I$6:$M$14,3,0)))</f>
        <v>0</v>
      </c>
      <c r="X534" s="67">
        <f>$G534+$H534+$I534+IF(ISBLANK($E534),0,$F534*VLOOKUP($E534,'INFO_Matières recyclables'!$I$6:$M$14,4,0))</f>
        <v>0</v>
      </c>
      <c r="Y534" s="67">
        <f>$J534+$K534+$L534+$M534+$N534+$O534+$P534+$Q534+$R534+IF(ISBLANK($E534),0,$F534*(1-VLOOKUP($E534,'INFO_Matières recyclables'!$I$6:$M$14,4,0)))</f>
        <v>0</v>
      </c>
      <c r="Z534" s="67">
        <f>$G534+$H534+$I534+$J534+IF(ISBLANK($E534),0,$F534*VLOOKUP($E534,'INFO_Matières recyclables'!$I$6:$M$14,5,0))</f>
        <v>0</v>
      </c>
      <c r="AA534" s="67">
        <f>$K534+$L534+$M534+$N534+$O534+$P534+$Q534+$R534+IF(ISBLANK($E534),0,$F534*(1-VLOOKUP($E534,'INFO_Matières recyclables'!$I$6:$M$14,5,0)))</f>
        <v>0</v>
      </c>
    </row>
    <row r="535" spans="2:27" x14ac:dyDescent="0.35">
      <c r="B535" s="5"/>
      <c r="C535" s="5"/>
      <c r="D535" s="26"/>
      <c r="E535" s="56"/>
      <c r="F535" s="58"/>
      <c r="G535" s="54"/>
      <c r="H535" s="54"/>
      <c r="I535" s="54"/>
      <c r="J535" s="54"/>
      <c r="K535" s="54"/>
      <c r="L535" s="54"/>
      <c r="M535" s="54"/>
      <c r="N535" s="54"/>
      <c r="O535" s="54"/>
      <c r="P535" s="61"/>
      <c r="Q535" s="75"/>
      <c r="R535" s="66"/>
      <c r="T535" s="67">
        <f>$G535+$H535+$L535+IF(ISBLANK($E535),0,$F535*VLOOKUP($E535,'INFO_Matières recyclables'!$I$6:$M$14,2,0))</f>
        <v>0</v>
      </c>
      <c r="U535" s="67">
        <f>$I535+$J535+$K535+$M535+$N535+$O535+$P535+$Q535+$R535+IF(ISBLANK($E535),0,$F535*(1-VLOOKUP($E535,'INFO_Matières recyclables'!$I$6:$M$14,2,0)))</f>
        <v>0</v>
      </c>
      <c r="V535" s="67">
        <f>$G535+$H535+$K535+IF(ISBLANK($E535),0,$F535*VLOOKUP($E535,'INFO_Matières recyclables'!$I$6:$M$14,3,0))</f>
        <v>0</v>
      </c>
      <c r="W535" s="67">
        <f>$I535+$J535+$L535+$M535+$N535+$O535+$P535+$Q535+$R535+IF(ISBLANK($E535),0,$F535*(1-VLOOKUP($E535,'INFO_Matières recyclables'!$I$6:$M$14,3,0)))</f>
        <v>0</v>
      </c>
      <c r="X535" s="67">
        <f>$G535+$H535+$I535+IF(ISBLANK($E535),0,$F535*VLOOKUP($E535,'INFO_Matières recyclables'!$I$6:$M$14,4,0))</f>
        <v>0</v>
      </c>
      <c r="Y535" s="67">
        <f>$J535+$K535+$L535+$M535+$N535+$O535+$P535+$Q535+$R535+IF(ISBLANK($E535),0,$F535*(1-VLOOKUP($E535,'INFO_Matières recyclables'!$I$6:$M$14,4,0)))</f>
        <v>0</v>
      </c>
      <c r="Z535" s="67">
        <f>$G535+$H535+$I535+$J535+IF(ISBLANK($E535),0,$F535*VLOOKUP($E535,'INFO_Matières recyclables'!$I$6:$M$14,5,0))</f>
        <v>0</v>
      </c>
      <c r="AA535" s="67">
        <f>$K535+$L535+$M535+$N535+$O535+$P535+$Q535+$R535+IF(ISBLANK($E535),0,$F535*(1-VLOOKUP($E535,'INFO_Matières recyclables'!$I$6:$M$14,5,0)))</f>
        <v>0</v>
      </c>
    </row>
    <row r="536" spans="2:27" x14ac:dyDescent="0.35">
      <c r="B536" s="5"/>
      <c r="C536" s="5"/>
      <c r="D536" s="26"/>
      <c r="E536" s="56"/>
      <c r="F536" s="58"/>
      <c r="G536" s="54"/>
      <c r="H536" s="54"/>
      <c r="I536" s="54"/>
      <c r="J536" s="54"/>
      <c r="K536" s="54"/>
      <c r="L536" s="54"/>
      <c r="M536" s="54"/>
      <c r="N536" s="54"/>
      <c r="O536" s="54"/>
      <c r="P536" s="61"/>
      <c r="Q536" s="75"/>
      <c r="R536" s="66"/>
      <c r="T536" s="67">
        <f>$G536+$H536+$L536+IF(ISBLANK($E536),0,$F536*VLOOKUP($E536,'INFO_Matières recyclables'!$I$6:$M$14,2,0))</f>
        <v>0</v>
      </c>
      <c r="U536" s="67">
        <f>$I536+$J536+$K536+$M536+$N536+$O536+$P536+$Q536+$R536+IF(ISBLANK($E536),0,$F536*(1-VLOOKUP($E536,'INFO_Matières recyclables'!$I$6:$M$14,2,0)))</f>
        <v>0</v>
      </c>
      <c r="V536" s="67">
        <f>$G536+$H536+$K536+IF(ISBLANK($E536),0,$F536*VLOOKUP($E536,'INFO_Matières recyclables'!$I$6:$M$14,3,0))</f>
        <v>0</v>
      </c>
      <c r="W536" s="67">
        <f>$I536+$J536+$L536+$M536+$N536+$O536+$P536+$Q536+$R536+IF(ISBLANK($E536),0,$F536*(1-VLOOKUP($E536,'INFO_Matières recyclables'!$I$6:$M$14,3,0)))</f>
        <v>0</v>
      </c>
      <c r="X536" s="67">
        <f>$G536+$H536+$I536+IF(ISBLANK($E536),0,$F536*VLOOKUP($E536,'INFO_Matières recyclables'!$I$6:$M$14,4,0))</f>
        <v>0</v>
      </c>
      <c r="Y536" s="67">
        <f>$J536+$K536+$L536+$M536+$N536+$O536+$P536+$Q536+$R536+IF(ISBLANK($E536),0,$F536*(1-VLOOKUP($E536,'INFO_Matières recyclables'!$I$6:$M$14,4,0)))</f>
        <v>0</v>
      </c>
      <c r="Z536" s="67">
        <f>$G536+$H536+$I536+$J536+IF(ISBLANK($E536),0,$F536*VLOOKUP($E536,'INFO_Matières recyclables'!$I$6:$M$14,5,0))</f>
        <v>0</v>
      </c>
      <c r="AA536" s="67">
        <f>$K536+$L536+$M536+$N536+$O536+$P536+$Q536+$R536+IF(ISBLANK($E536),0,$F536*(1-VLOOKUP($E536,'INFO_Matières recyclables'!$I$6:$M$14,5,0)))</f>
        <v>0</v>
      </c>
    </row>
    <row r="537" spans="2:27" x14ac:dyDescent="0.35">
      <c r="B537" s="5"/>
      <c r="C537" s="5"/>
      <c r="D537" s="26"/>
      <c r="E537" s="56"/>
      <c r="F537" s="58"/>
      <c r="G537" s="54"/>
      <c r="H537" s="54"/>
      <c r="I537" s="54"/>
      <c r="J537" s="54"/>
      <c r="K537" s="54"/>
      <c r="L537" s="54"/>
      <c r="M537" s="54"/>
      <c r="N537" s="54"/>
      <c r="O537" s="54"/>
      <c r="P537" s="61"/>
      <c r="Q537" s="75"/>
      <c r="R537" s="66"/>
      <c r="T537" s="67">
        <f>$G537+$H537+$L537+IF(ISBLANK($E537),0,$F537*VLOOKUP($E537,'INFO_Matières recyclables'!$I$6:$M$14,2,0))</f>
        <v>0</v>
      </c>
      <c r="U537" s="67">
        <f>$I537+$J537+$K537+$M537+$N537+$O537+$P537+$Q537+$R537+IF(ISBLANK($E537),0,$F537*(1-VLOOKUP($E537,'INFO_Matières recyclables'!$I$6:$M$14,2,0)))</f>
        <v>0</v>
      </c>
      <c r="V537" s="67">
        <f>$G537+$H537+$K537+IF(ISBLANK($E537),0,$F537*VLOOKUP($E537,'INFO_Matières recyclables'!$I$6:$M$14,3,0))</f>
        <v>0</v>
      </c>
      <c r="W537" s="67">
        <f>$I537+$J537+$L537+$M537+$N537+$O537+$P537+$Q537+$R537+IF(ISBLANK($E537),0,$F537*(1-VLOOKUP($E537,'INFO_Matières recyclables'!$I$6:$M$14,3,0)))</f>
        <v>0</v>
      </c>
      <c r="X537" s="67">
        <f>$G537+$H537+$I537+IF(ISBLANK($E537),0,$F537*VLOOKUP($E537,'INFO_Matières recyclables'!$I$6:$M$14,4,0))</f>
        <v>0</v>
      </c>
      <c r="Y537" s="67">
        <f>$J537+$K537+$L537+$M537+$N537+$O537+$P537+$Q537+$R537+IF(ISBLANK($E537),0,$F537*(1-VLOOKUP($E537,'INFO_Matières recyclables'!$I$6:$M$14,4,0)))</f>
        <v>0</v>
      </c>
      <c r="Z537" s="67">
        <f>$G537+$H537+$I537+$J537+IF(ISBLANK($E537),0,$F537*VLOOKUP($E537,'INFO_Matières recyclables'!$I$6:$M$14,5,0))</f>
        <v>0</v>
      </c>
      <c r="AA537" s="67">
        <f>$K537+$L537+$M537+$N537+$O537+$P537+$Q537+$R537+IF(ISBLANK($E537),0,$F537*(1-VLOOKUP($E537,'INFO_Matières recyclables'!$I$6:$M$14,5,0)))</f>
        <v>0</v>
      </c>
    </row>
    <row r="538" spans="2:27" x14ac:dyDescent="0.35">
      <c r="B538" s="5"/>
      <c r="C538" s="5"/>
      <c r="D538" s="26"/>
      <c r="E538" s="56"/>
      <c r="F538" s="58"/>
      <c r="G538" s="54"/>
      <c r="H538" s="54"/>
      <c r="I538" s="54"/>
      <c r="J538" s="54"/>
      <c r="K538" s="54"/>
      <c r="L538" s="54"/>
      <c r="M538" s="54"/>
      <c r="N538" s="54"/>
      <c r="O538" s="54"/>
      <c r="P538" s="61"/>
      <c r="Q538" s="75"/>
      <c r="R538" s="66"/>
      <c r="T538" s="67">
        <f>$G538+$H538+$L538+IF(ISBLANK($E538),0,$F538*VLOOKUP($E538,'INFO_Matières recyclables'!$I$6:$M$14,2,0))</f>
        <v>0</v>
      </c>
      <c r="U538" s="67">
        <f>$I538+$J538+$K538+$M538+$N538+$O538+$P538+$Q538+$R538+IF(ISBLANK($E538),0,$F538*(1-VLOOKUP($E538,'INFO_Matières recyclables'!$I$6:$M$14,2,0)))</f>
        <v>0</v>
      </c>
      <c r="V538" s="67">
        <f>$G538+$H538+$K538+IF(ISBLANK($E538),0,$F538*VLOOKUP($E538,'INFO_Matières recyclables'!$I$6:$M$14,3,0))</f>
        <v>0</v>
      </c>
      <c r="W538" s="67">
        <f>$I538+$J538+$L538+$M538+$N538+$O538+$P538+$Q538+$R538+IF(ISBLANK($E538),0,$F538*(1-VLOOKUP($E538,'INFO_Matières recyclables'!$I$6:$M$14,3,0)))</f>
        <v>0</v>
      </c>
      <c r="X538" s="67">
        <f>$G538+$H538+$I538+IF(ISBLANK($E538),0,$F538*VLOOKUP($E538,'INFO_Matières recyclables'!$I$6:$M$14,4,0))</f>
        <v>0</v>
      </c>
      <c r="Y538" s="67">
        <f>$J538+$K538+$L538+$M538+$N538+$O538+$P538+$Q538+$R538+IF(ISBLANK($E538),0,$F538*(1-VLOOKUP($E538,'INFO_Matières recyclables'!$I$6:$M$14,4,0)))</f>
        <v>0</v>
      </c>
      <c r="Z538" s="67">
        <f>$G538+$H538+$I538+$J538+IF(ISBLANK($E538),0,$F538*VLOOKUP($E538,'INFO_Matières recyclables'!$I$6:$M$14,5,0))</f>
        <v>0</v>
      </c>
      <c r="AA538" s="67">
        <f>$K538+$L538+$M538+$N538+$O538+$P538+$Q538+$R538+IF(ISBLANK($E538),0,$F538*(1-VLOOKUP($E538,'INFO_Matières recyclables'!$I$6:$M$14,5,0)))</f>
        <v>0</v>
      </c>
    </row>
    <row r="539" spans="2:27" x14ac:dyDescent="0.35">
      <c r="B539" s="5"/>
      <c r="C539" s="5"/>
      <c r="D539" s="26"/>
      <c r="E539" s="56"/>
      <c r="F539" s="58"/>
      <c r="G539" s="54"/>
      <c r="H539" s="54"/>
      <c r="I539" s="54"/>
      <c r="J539" s="54"/>
      <c r="K539" s="54"/>
      <c r="L539" s="54"/>
      <c r="M539" s="54"/>
      <c r="N539" s="54"/>
      <c r="O539" s="54"/>
      <c r="P539" s="61"/>
      <c r="Q539" s="75"/>
      <c r="R539" s="66"/>
      <c r="T539" s="67">
        <f>$G539+$H539+$L539+IF(ISBLANK($E539),0,$F539*VLOOKUP($E539,'INFO_Matières recyclables'!$I$6:$M$14,2,0))</f>
        <v>0</v>
      </c>
      <c r="U539" s="67">
        <f>$I539+$J539+$K539+$M539+$N539+$O539+$P539+$Q539+$R539+IF(ISBLANK($E539),0,$F539*(1-VLOOKUP($E539,'INFO_Matières recyclables'!$I$6:$M$14,2,0)))</f>
        <v>0</v>
      </c>
      <c r="V539" s="67">
        <f>$G539+$H539+$K539+IF(ISBLANK($E539),0,$F539*VLOOKUP($E539,'INFO_Matières recyclables'!$I$6:$M$14,3,0))</f>
        <v>0</v>
      </c>
      <c r="W539" s="67">
        <f>$I539+$J539+$L539+$M539+$N539+$O539+$P539+$Q539+$R539+IF(ISBLANK($E539),0,$F539*(1-VLOOKUP($E539,'INFO_Matières recyclables'!$I$6:$M$14,3,0)))</f>
        <v>0</v>
      </c>
      <c r="X539" s="67">
        <f>$G539+$H539+$I539+IF(ISBLANK($E539),0,$F539*VLOOKUP($E539,'INFO_Matières recyclables'!$I$6:$M$14,4,0))</f>
        <v>0</v>
      </c>
      <c r="Y539" s="67">
        <f>$J539+$K539+$L539+$M539+$N539+$O539+$P539+$Q539+$R539+IF(ISBLANK($E539),0,$F539*(1-VLOOKUP($E539,'INFO_Matières recyclables'!$I$6:$M$14,4,0)))</f>
        <v>0</v>
      </c>
      <c r="Z539" s="67">
        <f>$G539+$H539+$I539+$J539+IF(ISBLANK($E539),0,$F539*VLOOKUP($E539,'INFO_Matières recyclables'!$I$6:$M$14,5,0))</f>
        <v>0</v>
      </c>
      <c r="AA539" s="67">
        <f>$K539+$L539+$M539+$N539+$O539+$P539+$Q539+$R539+IF(ISBLANK($E539),0,$F539*(1-VLOOKUP($E539,'INFO_Matières recyclables'!$I$6:$M$14,5,0)))</f>
        <v>0</v>
      </c>
    </row>
    <row r="540" spans="2:27" x14ac:dyDescent="0.35">
      <c r="B540" s="5"/>
      <c r="C540" s="5"/>
      <c r="D540" s="26"/>
      <c r="E540" s="56"/>
      <c r="F540" s="58"/>
      <c r="G540" s="54"/>
      <c r="H540" s="54"/>
      <c r="I540" s="54"/>
      <c r="J540" s="54"/>
      <c r="K540" s="54"/>
      <c r="L540" s="54"/>
      <c r="M540" s="54"/>
      <c r="N540" s="54"/>
      <c r="O540" s="54"/>
      <c r="P540" s="61"/>
      <c r="Q540" s="75"/>
      <c r="R540" s="66"/>
      <c r="T540" s="67">
        <f>$G540+$H540+$L540+IF(ISBLANK($E540),0,$F540*VLOOKUP($E540,'INFO_Matières recyclables'!$I$6:$M$14,2,0))</f>
        <v>0</v>
      </c>
      <c r="U540" s="67">
        <f>$I540+$J540+$K540+$M540+$N540+$O540+$P540+$Q540+$R540+IF(ISBLANK($E540),0,$F540*(1-VLOOKUP($E540,'INFO_Matières recyclables'!$I$6:$M$14,2,0)))</f>
        <v>0</v>
      </c>
      <c r="V540" s="67">
        <f>$G540+$H540+$K540+IF(ISBLANK($E540),0,$F540*VLOOKUP($E540,'INFO_Matières recyclables'!$I$6:$M$14,3,0))</f>
        <v>0</v>
      </c>
      <c r="W540" s="67">
        <f>$I540+$J540+$L540+$M540+$N540+$O540+$P540+$Q540+$R540+IF(ISBLANK($E540),0,$F540*(1-VLOOKUP($E540,'INFO_Matières recyclables'!$I$6:$M$14,3,0)))</f>
        <v>0</v>
      </c>
      <c r="X540" s="67">
        <f>$G540+$H540+$I540+IF(ISBLANK($E540),0,$F540*VLOOKUP($E540,'INFO_Matières recyclables'!$I$6:$M$14,4,0))</f>
        <v>0</v>
      </c>
      <c r="Y540" s="67">
        <f>$J540+$K540+$L540+$M540+$N540+$O540+$P540+$Q540+$R540+IF(ISBLANK($E540),0,$F540*(1-VLOOKUP($E540,'INFO_Matières recyclables'!$I$6:$M$14,4,0)))</f>
        <v>0</v>
      </c>
      <c r="Z540" s="67">
        <f>$G540+$H540+$I540+$J540+IF(ISBLANK($E540),0,$F540*VLOOKUP($E540,'INFO_Matières recyclables'!$I$6:$M$14,5,0))</f>
        <v>0</v>
      </c>
      <c r="AA540" s="67">
        <f>$K540+$L540+$M540+$N540+$O540+$P540+$Q540+$R540+IF(ISBLANK($E540),0,$F540*(1-VLOOKUP($E540,'INFO_Matières recyclables'!$I$6:$M$14,5,0)))</f>
        <v>0</v>
      </c>
    </row>
    <row r="541" spans="2:27" x14ac:dyDescent="0.35">
      <c r="B541" s="5"/>
      <c r="C541" s="5"/>
      <c r="D541" s="26"/>
      <c r="E541" s="56"/>
      <c r="F541" s="58"/>
      <c r="G541" s="54"/>
      <c r="H541" s="54"/>
      <c r="I541" s="54"/>
      <c r="J541" s="54"/>
      <c r="K541" s="54"/>
      <c r="L541" s="54"/>
      <c r="M541" s="54"/>
      <c r="N541" s="54"/>
      <c r="O541" s="54"/>
      <c r="P541" s="61"/>
      <c r="Q541" s="75"/>
      <c r="R541" s="66"/>
      <c r="T541" s="67">
        <f>$G541+$H541+$L541+IF(ISBLANK($E541),0,$F541*VLOOKUP($E541,'INFO_Matières recyclables'!$I$6:$M$14,2,0))</f>
        <v>0</v>
      </c>
      <c r="U541" s="67">
        <f>$I541+$J541+$K541+$M541+$N541+$O541+$P541+$Q541+$R541+IF(ISBLANK($E541),0,$F541*(1-VLOOKUP($E541,'INFO_Matières recyclables'!$I$6:$M$14,2,0)))</f>
        <v>0</v>
      </c>
      <c r="V541" s="67">
        <f>$G541+$H541+$K541+IF(ISBLANK($E541),0,$F541*VLOOKUP($E541,'INFO_Matières recyclables'!$I$6:$M$14,3,0))</f>
        <v>0</v>
      </c>
      <c r="W541" s="67">
        <f>$I541+$J541+$L541+$M541+$N541+$O541+$P541+$Q541+$R541+IF(ISBLANK($E541),0,$F541*(1-VLOOKUP($E541,'INFO_Matières recyclables'!$I$6:$M$14,3,0)))</f>
        <v>0</v>
      </c>
      <c r="X541" s="67">
        <f>$G541+$H541+$I541+IF(ISBLANK($E541),0,$F541*VLOOKUP($E541,'INFO_Matières recyclables'!$I$6:$M$14,4,0))</f>
        <v>0</v>
      </c>
      <c r="Y541" s="67">
        <f>$J541+$K541+$L541+$M541+$N541+$O541+$P541+$Q541+$R541+IF(ISBLANK($E541),0,$F541*(1-VLOOKUP($E541,'INFO_Matières recyclables'!$I$6:$M$14,4,0)))</f>
        <v>0</v>
      </c>
      <c r="Z541" s="67">
        <f>$G541+$H541+$I541+$J541+IF(ISBLANK($E541),0,$F541*VLOOKUP($E541,'INFO_Matières recyclables'!$I$6:$M$14,5,0))</f>
        <v>0</v>
      </c>
      <c r="AA541" s="67">
        <f>$K541+$L541+$M541+$N541+$O541+$P541+$Q541+$R541+IF(ISBLANK($E541),0,$F541*(1-VLOOKUP($E541,'INFO_Matières recyclables'!$I$6:$M$14,5,0)))</f>
        <v>0</v>
      </c>
    </row>
    <row r="542" spans="2:27" x14ac:dyDescent="0.35">
      <c r="B542" s="5"/>
      <c r="C542" s="5"/>
      <c r="D542" s="26"/>
      <c r="E542" s="56"/>
      <c r="F542" s="58"/>
      <c r="G542" s="54"/>
      <c r="H542" s="54"/>
      <c r="I542" s="54"/>
      <c r="J542" s="54"/>
      <c r="K542" s="54"/>
      <c r="L542" s="54"/>
      <c r="M542" s="54"/>
      <c r="N542" s="54"/>
      <c r="O542" s="54"/>
      <c r="P542" s="61"/>
      <c r="Q542" s="75"/>
      <c r="R542" s="66"/>
      <c r="T542" s="67">
        <f>$G542+$H542+$L542+IF(ISBLANK($E542),0,$F542*VLOOKUP($E542,'INFO_Matières recyclables'!$I$6:$M$14,2,0))</f>
        <v>0</v>
      </c>
      <c r="U542" s="67">
        <f>$I542+$J542+$K542+$M542+$N542+$O542+$P542+$Q542+$R542+IF(ISBLANK($E542),0,$F542*(1-VLOOKUP($E542,'INFO_Matières recyclables'!$I$6:$M$14,2,0)))</f>
        <v>0</v>
      </c>
      <c r="V542" s="67">
        <f>$G542+$H542+$K542+IF(ISBLANK($E542),0,$F542*VLOOKUP($E542,'INFO_Matières recyclables'!$I$6:$M$14,3,0))</f>
        <v>0</v>
      </c>
      <c r="W542" s="67">
        <f>$I542+$J542+$L542+$M542+$N542+$O542+$P542+$Q542+$R542+IF(ISBLANK($E542),0,$F542*(1-VLOOKUP($E542,'INFO_Matières recyclables'!$I$6:$M$14,3,0)))</f>
        <v>0</v>
      </c>
      <c r="X542" s="67">
        <f>$G542+$H542+$I542+IF(ISBLANK($E542),0,$F542*VLOOKUP($E542,'INFO_Matières recyclables'!$I$6:$M$14,4,0))</f>
        <v>0</v>
      </c>
      <c r="Y542" s="67">
        <f>$J542+$K542+$L542+$M542+$N542+$O542+$P542+$Q542+$R542+IF(ISBLANK($E542),0,$F542*(1-VLOOKUP($E542,'INFO_Matières recyclables'!$I$6:$M$14,4,0)))</f>
        <v>0</v>
      </c>
      <c r="Z542" s="67">
        <f>$G542+$H542+$I542+$J542+IF(ISBLANK($E542),0,$F542*VLOOKUP($E542,'INFO_Matières recyclables'!$I$6:$M$14,5,0))</f>
        <v>0</v>
      </c>
      <c r="AA542" s="67">
        <f>$K542+$L542+$M542+$N542+$O542+$P542+$Q542+$R542+IF(ISBLANK($E542),0,$F542*(1-VLOOKUP($E542,'INFO_Matières recyclables'!$I$6:$M$14,5,0)))</f>
        <v>0</v>
      </c>
    </row>
    <row r="543" spans="2:27" x14ac:dyDescent="0.35">
      <c r="B543" s="5"/>
      <c r="C543" s="5"/>
      <c r="D543" s="26"/>
      <c r="E543" s="56"/>
      <c r="F543" s="58"/>
      <c r="G543" s="54"/>
      <c r="H543" s="54"/>
      <c r="I543" s="54"/>
      <c r="J543" s="54"/>
      <c r="K543" s="54"/>
      <c r="L543" s="54"/>
      <c r="M543" s="54"/>
      <c r="N543" s="54"/>
      <c r="O543" s="54"/>
      <c r="P543" s="61"/>
      <c r="Q543" s="75"/>
      <c r="R543" s="66"/>
      <c r="T543" s="67">
        <f>$G543+$H543+$L543+IF(ISBLANK($E543),0,$F543*VLOOKUP($E543,'INFO_Matières recyclables'!$I$6:$M$14,2,0))</f>
        <v>0</v>
      </c>
      <c r="U543" s="67">
        <f>$I543+$J543+$K543+$M543+$N543+$O543+$P543+$Q543+$R543+IF(ISBLANK($E543),0,$F543*(1-VLOOKUP($E543,'INFO_Matières recyclables'!$I$6:$M$14,2,0)))</f>
        <v>0</v>
      </c>
      <c r="V543" s="67">
        <f>$G543+$H543+$K543+IF(ISBLANK($E543),0,$F543*VLOOKUP($E543,'INFO_Matières recyclables'!$I$6:$M$14,3,0))</f>
        <v>0</v>
      </c>
      <c r="W543" s="67">
        <f>$I543+$J543+$L543+$M543+$N543+$O543+$P543+$Q543+$R543+IF(ISBLANK($E543),0,$F543*(1-VLOOKUP($E543,'INFO_Matières recyclables'!$I$6:$M$14,3,0)))</f>
        <v>0</v>
      </c>
      <c r="X543" s="67">
        <f>$G543+$H543+$I543+IF(ISBLANK($E543),0,$F543*VLOOKUP($E543,'INFO_Matières recyclables'!$I$6:$M$14,4,0))</f>
        <v>0</v>
      </c>
      <c r="Y543" s="67">
        <f>$J543+$K543+$L543+$M543+$N543+$O543+$P543+$Q543+$R543+IF(ISBLANK($E543),0,$F543*(1-VLOOKUP($E543,'INFO_Matières recyclables'!$I$6:$M$14,4,0)))</f>
        <v>0</v>
      </c>
      <c r="Z543" s="67">
        <f>$G543+$H543+$I543+$J543+IF(ISBLANK($E543),0,$F543*VLOOKUP($E543,'INFO_Matières recyclables'!$I$6:$M$14,5,0))</f>
        <v>0</v>
      </c>
      <c r="AA543" s="67">
        <f>$K543+$L543+$M543+$N543+$O543+$P543+$Q543+$R543+IF(ISBLANK($E543),0,$F543*(1-VLOOKUP($E543,'INFO_Matières recyclables'!$I$6:$M$14,5,0)))</f>
        <v>0</v>
      </c>
    </row>
    <row r="544" spans="2:27" x14ac:dyDescent="0.35">
      <c r="B544" s="5"/>
      <c r="C544" s="5"/>
      <c r="D544" s="26"/>
      <c r="E544" s="56"/>
      <c r="F544" s="58"/>
      <c r="G544" s="54"/>
      <c r="H544" s="54"/>
      <c r="I544" s="54"/>
      <c r="J544" s="54"/>
      <c r="K544" s="54"/>
      <c r="L544" s="54"/>
      <c r="M544" s="54"/>
      <c r="N544" s="54"/>
      <c r="O544" s="54"/>
      <c r="P544" s="61"/>
      <c r="Q544" s="75"/>
      <c r="R544" s="66"/>
      <c r="T544" s="67">
        <f>$G544+$H544+$L544+IF(ISBLANK($E544),0,$F544*VLOOKUP($E544,'INFO_Matières recyclables'!$I$6:$M$14,2,0))</f>
        <v>0</v>
      </c>
      <c r="U544" s="67">
        <f>$I544+$J544+$K544+$M544+$N544+$O544+$P544+$Q544+$R544+IF(ISBLANK($E544),0,$F544*(1-VLOOKUP($E544,'INFO_Matières recyclables'!$I$6:$M$14,2,0)))</f>
        <v>0</v>
      </c>
      <c r="V544" s="67">
        <f>$G544+$H544+$K544+IF(ISBLANK($E544),0,$F544*VLOOKUP($E544,'INFO_Matières recyclables'!$I$6:$M$14,3,0))</f>
        <v>0</v>
      </c>
      <c r="W544" s="67">
        <f>$I544+$J544+$L544+$M544+$N544+$O544+$P544+$Q544+$R544+IF(ISBLANK($E544),0,$F544*(1-VLOOKUP($E544,'INFO_Matières recyclables'!$I$6:$M$14,3,0)))</f>
        <v>0</v>
      </c>
      <c r="X544" s="67">
        <f>$G544+$H544+$I544+IF(ISBLANK($E544),0,$F544*VLOOKUP($E544,'INFO_Matières recyclables'!$I$6:$M$14,4,0))</f>
        <v>0</v>
      </c>
      <c r="Y544" s="67">
        <f>$J544+$K544+$L544+$M544+$N544+$O544+$P544+$Q544+$R544+IF(ISBLANK($E544),0,$F544*(1-VLOOKUP($E544,'INFO_Matières recyclables'!$I$6:$M$14,4,0)))</f>
        <v>0</v>
      </c>
      <c r="Z544" s="67">
        <f>$G544+$H544+$I544+$J544+IF(ISBLANK($E544),0,$F544*VLOOKUP($E544,'INFO_Matières recyclables'!$I$6:$M$14,5,0))</f>
        <v>0</v>
      </c>
      <c r="AA544" s="67">
        <f>$K544+$L544+$M544+$N544+$O544+$P544+$Q544+$R544+IF(ISBLANK($E544),0,$F544*(1-VLOOKUP($E544,'INFO_Matières recyclables'!$I$6:$M$14,5,0)))</f>
        <v>0</v>
      </c>
    </row>
    <row r="545" spans="2:27" x14ac:dyDescent="0.35">
      <c r="B545" s="5"/>
      <c r="C545" s="5"/>
      <c r="D545" s="26"/>
      <c r="E545" s="56"/>
      <c r="F545" s="58"/>
      <c r="G545" s="54"/>
      <c r="H545" s="54"/>
      <c r="I545" s="54"/>
      <c r="J545" s="54"/>
      <c r="K545" s="54"/>
      <c r="L545" s="54"/>
      <c r="M545" s="54"/>
      <c r="N545" s="54"/>
      <c r="O545" s="54"/>
      <c r="P545" s="61"/>
      <c r="Q545" s="75"/>
      <c r="R545" s="66"/>
      <c r="T545" s="67">
        <f>$G545+$H545+$L545+IF(ISBLANK($E545),0,$F545*VLOOKUP($E545,'INFO_Matières recyclables'!$I$6:$M$14,2,0))</f>
        <v>0</v>
      </c>
      <c r="U545" s="67">
        <f>$I545+$J545+$K545+$M545+$N545+$O545+$P545+$Q545+$R545+IF(ISBLANK($E545),0,$F545*(1-VLOOKUP($E545,'INFO_Matières recyclables'!$I$6:$M$14,2,0)))</f>
        <v>0</v>
      </c>
      <c r="V545" s="67">
        <f>$G545+$H545+$K545+IF(ISBLANK($E545),0,$F545*VLOOKUP($E545,'INFO_Matières recyclables'!$I$6:$M$14,3,0))</f>
        <v>0</v>
      </c>
      <c r="W545" s="67">
        <f>$I545+$J545+$L545+$M545+$N545+$O545+$P545+$Q545+$R545+IF(ISBLANK($E545),0,$F545*(1-VLOOKUP($E545,'INFO_Matières recyclables'!$I$6:$M$14,3,0)))</f>
        <v>0</v>
      </c>
      <c r="X545" s="67">
        <f>$G545+$H545+$I545+IF(ISBLANK($E545),0,$F545*VLOOKUP($E545,'INFO_Matières recyclables'!$I$6:$M$14,4,0))</f>
        <v>0</v>
      </c>
      <c r="Y545" s="67">
        <f>$J545+$K545+$L545+$M545+$N545+$O545+$P545+$Q545+$R545+IF(ISBLANK($E545),0,$F545*(1-VLOOKUP($E545,'INFO_Matières recyclables'!$I$6:$M$14,4,0)))</f>
        <v>0</v>
      </c>
      <c r="Z545" s="67">
        <f>$G545+$H545+$I545+$J545+IF(ISBLANK($E545),0,$F545*VLOOKUP($E545,'INFO_Matières recyclables'!$I$6:$M$14,5,0))</f>
        <v>0</v>
      </c>
      <c r="AA545" s="67">
        <f>$K545+$L545+$M545+$N545+$O545+$P545+$Q545+$R545+IF(ISBLANK($E545),0,$F545*(1-VLOOKUP($E545,'INFO_Matières recyclables'!$I$6:$M$14,5,0)))</f>
        <v>0</v>
      </c>
    </row>
    <row r="546" spans="2:27" x14ac:dyDescent="0.35">
      <c r="B546" s="5"/>
      <c r="C546" s="5"/>
      <c r="D546" s="26"/>
      <c r="E546" s="56"/>
      <c r="F546" s="58"/>
      <c r="G546" s="54"/>
      <c r="H546" s="54"/>
      <c r="I546" s="54"/>
      <c r="J546" s="54"/>
      <c r="K546" s="54"/>
      <c r="L546" s="54"/>
      <c r="M546" s="54"/>
      <c r="N546" s="54"/>
      <c r="O546" s="54"/>
      <c r="P546" s="61"/>
      <c r="Q546" s="75"/>
      <c r="R546" s="66"/>
      <c r="T546" s="67">
        <f>$G546+$H546+$L546+IF(ISBLANK($E546),0,$F546*VLOOKUP($E546,'INFO_Matières recyclables'!$I$6:$M$14,2,0))</f>
        <v>0</v>
      </c>
      <c r="U546" s="67">
        <f>$I546+$J546+$K546+$M546+$N546+$O546+$P546+$Q546+$R546+IF(ISBLANK($E546),0,$F546*(1-VLOOKUP($E546,'INFO_Matières recyclables'!$I$6:$M$14,2,0)))</f>
        <v>0</v>
      </c>
      <c r="V546" s="67">
        <f>$G546+$H546+$K546+IF(ISBLANK($E546),0,$F546*VLOOKUP($E546,'INFO_Matières recyclables'!$I$6:$M$14,3,0))</f>
        <v>0</v>
      </c>
      <c r="W546" s="67">
        <f>$I546+$J546+$L546+$M546+$N546+$O546+$P546+$Q546+$R546+IF(ISBLANK($E546),0,$F546*(1-VLOOKUP($E546,'INFO_Matières recyclables'!$I$6:$M$14,3,0)))</f>
        <v>0</v>
      </c>
      <c r="X546" s="67">
        <f>$G546+$H546+$I546+IF(ISBLANK($E546),0,$F546*VLOOKUP($E546,'INFO_Matières recyclables'!$I$6:$M$14,4,0))</f>
        <v>0</v>
      </c>
      <c r="Y546" s="67">
        <f>$J546+$K546+$L546+$M546+$N546+$O546+$P546+$Q546+$R546+IF(ISBLANK($E546),0,$F546*(1-VLOOKUP($E546,'INFO_Matières recyclables'!$I$6:$M$14,4,0)))</f>
        <v>0</v>
      </c>
      <c r="Z546" s="67">
        <f>$G546+$H546+$I546+$J546+IF(ISBLANK($E546),0,$F546*VLOOKUP($E546,'INFO_Matières recyclables'!$I$6:$M$14,5,0))</f>
        <v>0</v>
      </c>
      <c r="AA546" s="67">
        <f>$K546+$L546+$M546+$N546+$O546+$P546+$Q546+$R546+IF(ISBLANK($E546),0,$F546*(1-VLOOKUP($E546,'INFO_Matières recyclables'!$I$6:$M$14,5,0)))</f>
        <v>0</v>
      </c>
    </row>
    <row r="547" spans="2:27" x14ac:dyDescent="0.35">
      <c r="B547" s="5"/>
      <c r="C547" s="5"/>
      <c r="D547" s="26"/>
      <c r="E547" s="56"/>
      <c r="F547" s="58"/>
      <c r="G547" s="54"/>
      <c r="H547" s="54"/>
      <c r="I547" s="54"/>
      <c r="J547" s="54"/>
      <c r="K547" s="54"/>
      <c r="L547" s="54"/>
      <c r="M547" s="54"/>
      <c r="N547" s="54"/>
      <c r="O547" s="54"/>
      <c r="P547" s="61"/>
      <c r="Q547" s="75"/>
      <c r="R547" s="66"/>
      <c r="T547" s="67">
        <f>$G547+$H547+$L547+IF(ISBLANK($E547),0,$F547*VLOOKUP($E547,'INFO_Matières recyclables'!$I$6:$M$14,2,0))</f>
        <v>0</v>
      </c>
      <c r="U547" s="67">
        <f>$I547+$J547+$K547+$M547+$N547+$O547+$P547+$Q547+$R547+IF(ISBLANK($E547),0,$F547*(1-VLOOKUP($E547,'INFO_Matières recyclables'!$I$6:$M$14,2,0)))</f>
        <v>0</v>
      </c>
      <c r="V547" s="67">
        <f>$G547+$H547+$K547+IF(ISBLANK($E547),0,$F547*VLOOKUP($E547,'INFO_Matières recyclables'!$I$6:$M$14,3,0))</f>
        <v>0</v>
      </c>
      <c r="W547" s="67">
        <f>$I547+$J547+$L547+$M547+$N547+$O547+$P547+$Q547+$R547+IF(ISBLANK($E547),0,$F547*(1-VLOOKUP($E547,'INFO_Matières recyclables'!$I$6:$M$14,3,0)))</f>
        <v>0</v>
      </c>
      <c r="X547" s="67">
        <f>$G547+$H547+$I547+IF(ISBLANK($E547),0,$F547*VLOOKUP($E547,'INFO_Matières recyclables'!$I$6:$M$14,4,0))</f>
        <v>0</v>
      </c>
      <c r="Y547" s="67">
        <f>$J547+$K547+$L547+$M547+$N547+$O547+$P547+$Q547+$R547+IF(ISBLANK($E547),0,$F547*(1-VLOOKUP($E547,'INFO_Matières recyclables'!$I$6:$M$14,4,0)))</f>
        <v>0</v>
      </c>
      <c r="Z547" s="67">
        <f>$G547+$H547+$I547+$J547+IF(ISBLANK($E547),0,$F547*VLOOKUP($E547,'INFO_Matières recyclables'!$I$6:$M$14,5,0))</f>
        <v>0</v>
      </c>
      <c r="AA547" s="67">
        <f>$K547+$L547+$M547+$N547+$O547+$P547+$Q547+$R547+IF(ISBLANK($E547),0,$F547*(1-VLOOKUP($E547,'INFO_Matières recyclables'!$I$6:$M$14,5,0)))</f>
        <v>0</v>
      </c>
    </row>
    <row r="548" spans="2:27" x14ac:dyDescent="0.35">
      <c r="B548" s="5"/>
      <c r="C548" s="5"/>
      <c r="D548" s="26"/>
      <c r="E548" s="56"/>
      <c r="F548" s="58"/>
      <c r="G548" s="54"/>
      <c r="H548" s="54"/>
      <c r="I548" s="54"/>
      <c r="J548" s="54"/>
      <c r="K548" s="54"/>
      <c r="L548" s="54"/>
      <c r="M548" s="54"/>
      <c r="N548" s="54"/>
      <c r="O548" s="54"/>
      <c r="P548" s="61"/>
      <c r="Q548" s="75"/>
      <c r="R548" s="66"/>
      <c r="T548" s="67">
        <f>$G548+$H548+$L548+IF(ISBLANK($E548),0,$F548*VLOOKUP($E548,'INFO_Matières recyclables'!$I$6:$M$14,2,0))</f>
        <v>0</v>
      </c>
      <c r="U548" s="67">
        <f>$I548+$J548+$K548+$M548+$N548+$O548+$P548+$Q548+$R548+IF(ISBLANK($E548),0,$F548*(1-VLOOKUP($E548,'INFO_Matières recyclables'!$I$6:$M$14,2,0)))</f>
        <v>0</v>
      </c>
      <c r="V548" s="67">
        <f>$G548+$H548+$K548+IF(ISBLANK($E548),0,$F548*VLOOKUP($E548,'INFO_Matières recyclables'!$I$6:$M$14,3,0))</f>
        <v>0</v>
      </c>
      <c r="W548" s="67">
        <f>$I548+$J548+$L548+$M548+$N548+$O548+$P548+$Q548+$R548+IF(ISBLANK($E548),0,$F548*(1-VLOOKUP($E548,'INFO_Matières recyclables'!$I$6:$M$14,3,0)))</f>
        <v>0</v>
      </c>
      <c r="X548" s="67">
        <f>$G548+$H548+$I548+IF(ISBLANK($E548),0,$F548*VLOOKUP($E548,'INFO_Matières recyclables'!$I$6:$M$14,4,0))</f>
        <v>0</v>
      </c>
      <c r="Y548" s="67">
        <f>$J548+$K548+$L548+$M548+$N548+$O548+$P548+$Q548+$R548+IF(ISBLANK($E548),0,$F548*(1-VLOOKUP($E548,'INFO_Matières recyclables'!$I$6:$M$14,4,0)))</f>
        <v>0</v>
      </c>
      <c r="Z548" s="67">
        <f>$G548+$H548+$I548+$J548+IF(ISBLANK($E548),0,$F548*VLOOKUP($E548,'INFO_Matières recyclables'!$I$6:$M$14,5,0))</f>
        <v>0</v>
      </c>
      <c r="AA548" s="67">
        <f>$K548+$L548+$M548+$N548+$O548+$P548+$Q548+$R548+IF(ISBLANK($E548),0,$F548*(1-VLOOKUP($E548,'INFO_Matières recyclables'!$I$6:$M$14,5,0)))</f>
        <v>0</v>
      </c>
    </row>
    <row r="549" spans="2:27" x14ac:dyDescent="0.35">
      <c r="B549" s="5"/>
      <c r="C549" s="5"/>
      <c r="D549" s="26"/>
      <c r="E549" s="56"/>
      <c r="F549" s="58"/>
      <c r="G549" s="54"/>
      <c r="H549" s="54"/>
      <c r="I549" s="54"/>
      <c r="J549" s="54"/>
      <c r="K549" s="54"/>
      <c r="L549" s="54"/>
      <c r="M549" s="54"/>
      <c r="N549" s="54"/>
      <c r="O549" s="54"/>
      <c r="P549" s="61"/>
      <c r="Q549" s="75"/>
      <c r="R549" s="66"/>
      <c r="T549" s="67">
        <f>$G549+$H549+$L549+IF(ISBLANK($E549),0,$F549*VLOOKUP($E549,'INFO_Matières recyclables'!$I$6:$M$14,2,0))</f>
        <v>0</v>
      </c>
      <c r="U549" s="67">
        <f>$I549+$J549+$K549+$M549+$N549+$O549+$P549+$Q549+$R549+IF(ISBLANK($E549),0,$F549*(1-VLOOKUP($E549,'INFO_Matières recyclables'!$I$6:$M$14,2,0)))</f>
        <v>0</v>
      </c>
      <c r="V549" s="67">
        <f>$G549+$H549+$K549+IF(ISBLANK($E549),0,$F549*VLOOKUP($E549,'INFO_Matières recyclables'!$I$6:$M$14,3,0))</f>
        <v>0</v>
      </c>
      <c r="W549" s="67">
        <f>$I549+$J549+$L549+$M549+$N549+$O549+$P549+$Q549+$R549+IF(ISBLANK($E549),0,$F549*(1-VLOOKUP($E549,'INFO_Matières recyclables'!$I$6:$M$14,3,0)))</f>
        <v>0</v>
      </c>
      <c r="X549" s="67">
        <f>$G549+$H549+$I549+IF(ISBLANK($E549),0,$F549*VLOOKUP($E549,'INFO_Matières recyclables'!$I$6:$M$14,4,0))</f>
        <v>0</v>
      </c>
      <c r="Y549" s="67">
        <f>$J549+$K549+$L549+$M549+$N549+$O549+$P549+$Q549+$R549+IF(ISBLANK($E549),0,$F549*(1-VLOOKUP($E549,'INFO_Matières recyclables'!$I$6:$M$14,4,0)))</f>
        <v>0</v>
      </c>
      <c r="Z549" s="67">
        <f>$G549+$H549+$I549+$J549+IF(ISBLANK($E549),0,$F549*VLOOKUP($E549,'INFO_Matières recyclables'!$I$6:$M$14,5,0))</f>
        <v>0</v>
      </c>
      <c r="AA549" s="67">
        <f>$K549+$L549+$M549+$N549+$O549+$P549+$Q549+$R549+IF(ISBLANK($E549),0,$F549*(1-VLOOKUP($E549,'INFO_Matières recyclables'!$I$6:$M$14,5,0)))</f>
        <v>0</v>
      </c>
    </row>
    <row r="550" spans="2:27" x14ac:dyDescent="0.35">
      <c r="B550" s="5"/>
      <c r="C550" s="5"/>
      <c r="D550" s="26"/>
      <c r="E550" s="56"/>
      <c r="F550" s="58"/>
      <c r="G550" s="54"/>
      <c r="H550" s="54"/>
      <c r="I550" s="54"/>
      <c r="J550" s="54"/>
      <c r="K550" s="54"/>
      <c r="L550" s="54"/>
      <c r="M550" s="54"/>
      <c r="N550" s="54"/>
      <c r="O550" s="54"/>
      <c r="P550" s="61"/>
      <c r="Q550" s="75"/>
      <c r="R550" s="66"/>
      <c r="T550" s="67">
        <f>$G550+$H550+$L550+IF(ISBLANK($E550),0,$F550*VLOOKUP($E550,'INFO_Matières recyclables'!$I$6:$M$14,2,0))</f>
        <v>0</v>
      </c>
      <c r="U550" s="67">
        <f>$I550+$J550+$K550+$M550+$N550+$O550+$P550+$Q550+$R550+IF(ISBLANK($E550),0,$F550*(1-VLOOKUP($E550,'INFO_Matières recyclables'!$I$6:$M$14,2,0)))</f>
        <v>0</v>
      </c>
      <c r="V550" s="67">
        <f>$G550+$H550+$K550+IF(ISBLANK($E550),0,$F550*VLOOKUP($E550,'INFO_Matières recyclables'!$I$6:$M$14,3,0))</f>
        <v>0</v>
      </c>
      <c r="W550" s="67">
        <f>$I550+$J550+$L550+$M550+$N550+$O550+$P550+$Q550+$R550+IF(ISBLANK($E550),0,$F550*(1-VLOOKUP($E550,'INFO_Matières recyclables'!$I$6:$M$14,3,0)))</f>
        <v>0</v>
      </c>
      <c r="X550" s="67">
        <f>$G550+$H550+$I550+IF(ISBLANK($E550),0,$F550*VLOOKUP($E550,'INFO_Matières recyclables'!$I$6:$M$14,4,0))</f>
        <v>0</v>
      </c>
      <c r="Y550" s="67">
        <f>$J550+$K550+$L550+$M550+$N550+$O550+$P550+$Q550+$R550+IF(ISBLANK($E550),0,$F550*(1-VLOOKUP($E550,'INFO_Matières recyclables'!$I$6:$M$14,4,0)))</f>
        <v>0</v>
      </c>
      <c r="Z550" s="67">
        <f>$G550+$H550+$I550+$J550+IF(ISBLANK($E550),0,$F550*VLOOKUP($E550,'INFO_Matières recyclables'!$I$6:$M$14,5,0))</f>
        <v>0</v>
      </c>
      <c r="AA550" s="67">
        <f>$K550+$L550+$M550+$N550+$O550+$P550+$Q550+$R550+IF(ISBLANK($E550),0,$F550*(1-VLOOKUP($E550,'INFO_Matières recyclables'!$I$6:$M$14,5,0)))</f>
        <v>0</v>
      </c>
    </row>
    <row r="551" spans="2:27" x14ac:dyDescent="0.35">
      <c r="B551" s="5"/>
      <c r="C551" s="5"/>
      <c r="D551" s="26"/>
      <c r="E551" s="56"/>
      <c r="F551" s="58"/>
      <c r="G551" s="54"/>
      <c r="H551" s="54"/>
      <c r="I551" s="54"/>
      <c r="J551" s="54"/>
      <c r="K551" s="54"/>
      <c r="L551" s="54"/>
      <c r="M551" s="54"/>
      <c r="N551" s="54"/>
      <c r="O551" s="54"/>
      <c r="P551" s="61"/>
      <c r="Q551" s="75"/>
      <c r="R551" s="66"/>
      <c r="T551" s="67">
        <f>$G551+$H551+$L551+IF(ISBLANK($E551),0,$F551*VLOOKUP($E551,'INFO_Matières recyclables'!$I$6:$M$14,2,0))</f>
        <v>0</v>
      </c>
      <c r="U551" s="67">
        <f>$I551+$J551+$K551+$M551+$N551+$O551+$P551+$Q551+$R551+IF(ISBLANK($E551),0,$F551*(1-VLOOKUP($E551,'INFO_Matières recyclables'!$I$6:$M$14,2,0)))</f>
        <v>0</v>
      </c>
      <c r="V551" s="67">
        <f>$G551+$H551+$K551+IF(ISBLANK($E551),0,$F551*VLOOKUP($E551,'INFO_Matières recyclables'!$I$6:$M$14,3,0))</f>
        <v>0</v>
      </c>
      <c r="W551" s="67">
        <f>$I551+$J551+$L551+$M551+$N551+$O551+$P551+$Q551+$R551+IF(ISBLANK($E551),0,$F551*(1-VLOOKUP($E551,'INFO_Matières recyclables'!$I$6:$M$14,3,0)))</f>
        <v>0</v>
      </c>
      <c r="X551" s="67">
        <f>$G551+$H551+$I551+IF(ISBLANK($E551),0,$F551*VLOOKUP($E551,'INFO_Matières recyclables'!$I$6:$M$14,4,0))</f>
        <v>0</v>
      </c>
      <c r="Y551" s="67">
        <f>$J551+$K551+$L551+$M551+$N551+$O551+$P551+$Q551+$R551+IF(ISBLANK($E551),0,$F551*(1-VLOOKUP($E551,'INFO_Matières recyclables'!$I$6:$M$14,4,0)))</f>
        <v>0</v>
      </c>
      <c r="Z551" s="67">
        <f>$G551+$H551+$I551+$J551+IF(ISBLANK($E551),0,$F551*VLOOKUP($E551,'INFO_Matières recyclables'!$I$6:$M$14,5,0))</f>
        <v>0</v>
      </c>
      <c r="AA551" s="67">
        <f>$K551+$L551+$M551+$N551+$O551+$P551+$Q551+$R551+IF(ISBLANK($E551),0,$F551*(1-VLOOKUP($E551,'INFO_Matières recyclables'!$I$6:$M$14,5,0)))</f>
        <v>0</v>
      </c>
    </row>
    <row r="552" spans="2:27" x14ac:dyDescent="0.35">
      <c r="B552" s="5"/>
      <c r="C552" s="5"/>
      <c r="D552" s="26"/>
      <c r="E552" s="56"/>
      <c r="F552" s="58"/>
      <c r="G552" s="54"/>
      <c r="H552" s="54"/>
      <c r="I552" s="54"/>
      <c r="J552" s="54"/>
      <c r="K552" s="54"/>
      <c r="L552" s="54"/>
      <c r="M552" s="54"/>
      <c r="N552" s="54"/>
      <c r="O552" s="54"/>
      <c r="P552" s="61"/>
      <c r="Q552" s="75"/>
      <c r="R552" s="66"/>
      <c r="T552" s="67">
        <f>$G552+$H552+$L552+IF(ISBLANK($E552),0,$F552*VLOOKUP($E552,'INFO_Matières recyclables'!$I$6:$M$14,2,0))</f>
        <v>0</v>
      </c>
      <c r="U552" s="67">
        <f>$I552+$J552+$K552+$M552+$N552+$O552+$P552+$Q552+$R552+IF(ISBLANK($E552),0,$F552*(1-VLOOKUP($E552,'INFO_Matières recyclables'!$I$6:$M$14,2,0)))</f>
        <v>0</v>
      </c>
      <c r="V552" s="67">
        <f>$G552+$H552+$K552+IF(ISBLANK($E552),0,$F552*VLOOKUP($E552,'INFO_Matières recyclables'!$I$6:$M$14,3,0))</f>
        <v>0</v>
      </c>
      <c r="W552" s="67">
        <f>$I552+$J552+$L552+$M552+$N552+$O552+$P552+$Q552+$R552+IF(ISBLANK($E552),0,$F552*(1-VLOOKUP($E552,'INFO_Matières recyclables'!$I$6:$M$14,3,0)))</f>
        <v>0</v>
      </c>
      <c r="X552" s="67">
        <f>$G552+$H552+$I552+IF(ISBLANK($E552),0,$F552*VLOOKUP($E552,'INFO_Matières recyclables'!$I$6:$M$14,4,0))</f>
        <v>0</v>
      </c>
      <c r="Y552" s="67">
        <f>$J552+$K552+$L552+$M552+$N552+$O552+$P552+$Q552+$R552+IF(ISBLANK($E552),0,$F552*(1-VLOOKUP($E552,'INFO_Matières recyclables'!$I$6:$M$14,4,0)))</f>
        <v>0</v>
      </c>
      <c r="Z552" s="67">
        <f>$G552+$H552+$I552+$J552+IF(ISBLANK($E552),0,$F552*VLOOKUP($E552,'INFO_Matières recyclables'!$I$6:$M$14,5,0))</f>
        <v>0</v>
      </c>
      <c r="AA552" s="67">
        <f>$K552+$L552+$M552+$N552+$O552+$P552+$Q552+$R552+IF(ISBLANK($E552),0,$F552*(1-VLOOKUP($E552,'INFO_Matières recyclables'!$I$6:$M$14,5,0)))</f>
        <v>0</v>
      </c>
    </row>
    <row r="553" spans="2:27" x14ac:dyDescent="0.35">
      <c r="B553" s="5"/>
      <c r="C553" s="5"/>
      <c r="D553" s="26"/>
      <c r="E553" s="56"/>
      <c r="F553" s="58"/>
      <c r="G553" s="54"/>
      <c r="H553" s="54"/>
      <c r="I553" s="54"/>
      <c r="J553" s="54"/>
      <c r="K553" s="54"/>
      <c r="L553" s="54"/>
      <c r="M553" s="54"/>
      <c r="N553" s="54"/>
      <c r="O553" s="54"/>
      <c r="P553" s="61"/>
      <c r="Q553" s="75"/>
      <c r="R553" s="66"/>
      <c r="T553" s="67">
        <f>$G553+$H553+$L553+IF(ISBLANK($E553),0,$F553*VLOOKUP($E553,'INFO_Matières recyclables'!$I$6:$M$14,2,0))</f>
        <v>0</v>
      </c>
      <c r="U553" s="67">
        <f>$I553+$J553+$K553+$M553+$N553+$O553+$P553+$Q553+$R553+IF(ISBLANK($E553),0,$F553*(1-VLOOKUP($E553,'INFO_Matières recyclables'!$I$6:$M$14,2,0)))</f>
        <v>0</v>
      </c>
      <c r="V553" s="67">
        <f>$G553+$H553+$K553+IF(ISBLANK($E553),0,$F553*VLOOKUP($E553,'INFO_Matières recyclables'!$I$6:$M$14,3,0))</f>
        <v>0</v>
      </c>
      <c r="W553" s="67">
        <f>$I553+$J553+$L553+$M553+$N553+$O553+$P553+$Q553+$R553+IF(ISBLANK($E553),0,$F553*(1-VLOOKUP($E553,'INFO_Matières recyclables'!$I$6:$M$14,3,0)))</f>
        <v>0</v>
      </c>
      <c r="X553" s="67">
        <f>$G553+$H553+$I553+IF(ISBLANK($E553),0,$F553*VLOOKUP($E553,'INFO_Matières recyclables'!$I$6:$M$14,4,0))</f>
        <v>0</v>
      </c>
      <c r="Y553" s="67">
        <f>$J553+$K553+$L553+$M553+$N553+$O553+$P553+$Q553+$R553+IF(ISBLANK($E553),0,$F553*(1-VLOOKUP($E553,'INFO_Matières recyclables'!$I$6:$M$14,4,0)))</f>
        <v>0</v>
      </c>
      <c r="Z553" s="67">
        <f>$G553+$H553+$I553+$J553+IF(ISBLANK($E553),0,$F553*VLOOKUP($E553,'INFO_Matières recyclables'!$I$6:$M$14,5,0))</f>
        <v>0</v>
      </c>
      <c r="AA553" s="67">
        <f>$K553+$L553+$M553+$N553+$O553+$P553+$Q553+$R553+IF(ISBLANK($E553),0,$F553*(1-VLOOKUP($E553,'INFO_Matières recyclables'!$I$6:$M$14,5,0)))</f>
        <v>0</v>
      </c>
    </row>
    <row r="554" spans="2:27" x14ac:dyDescent="0.35">
      <c r="B554" s="5"/>
      <c r="C554" s="5"/>
      <c r="D554" s="26"/>
      <c r="E554" s="56"/>
      <c r="F554" s="58"/>
      <c r="G554" s="54"/>
      <c r="H554" s="54"/>
      <c r="I554" s="54"/>
      <c r="J554" s="54"/>
      <c r="K554" s="54"/>
      <c r="L554" s="54"/>
      <c r="M554" s="54"/>
      <c r="N554" s="54"/>
      <c r="O554" s="54"/>
      <c r="P554" s="61"/>
      <c r="Q554" s="75"/>
      <c r="R554" s="66"/>
      <c r="T554" s="67">
        <f>$G554+$H554+$L554+IF(ISBLANK($E554),0,$F554*VLOOKUP($E554,'INFO_Matières recyclables'!$I$6:$M$14,2,0))</f>
        <v>0</v>
      </c>
      <c r="U554" s="67">
        <f>$I554+$J554+$K554+$M554+$N554+$O554+$P554+$Q554+$R554+IF(ISBLANK($E554),0,$F554*(1-VLOOKUP($E554,'INFO_Matières recyclables'!$I$6:$M$14,2,0)))</f>
        <v>0</v>
      </c>
      <c r="V554" s="67">
        <f>$G554+$H554+$K554+IF(ISBLANK($E554),0,$F554*VLOOKUP($E554,'INFO_Matières recyclables'!$I$6:$M$14,3,0))</f>
        <v>0</v>
      </c>
      <c r="W554" s="67">
        <f>$I554+$J554+$L554+$M554+$N554+$O554+$P554+$Q554+$R554+IF(ISBLANK($E554),0,$F554*(1-VLOOKUP($E554,'INFO_Matières recyclables'!$I$6:$M$14,3,0)))</f>
        <v>0</v>
      </c>
      <c r="X554" s="67">
        <f>$G554+$H554+$I554+IF(ISBLANK($E554),0,$F554*VLOOKUP($E554,'INFO_Matières recyclables'!$I$6:$M$14,4,0))</f>
        <v>0</v>
      </c>
      <c r="Y554" s="67">
        <f>$J554+$K554+$L554+$M554+$N554+$O554+$P554+$Q554+$R554+IF(ISBLANK($E554),0,$F554*(1-VLOOKUP($E554,'INFO_Matières recyclables'!$I$6:$M$14,4,0)))</f>
        <v>0</v>
      </c>
      <c r="Z554" s="67">
        <f>$G554+$H554+$I554+$J554+IF(ISBLANK($E554),0,$F554*VLOOKUP($E554,'INFO_Matières recyclables'!$I$6:$M$14,5,0))</f>
        <v>0</v>
      </c>
      <c r="AA554" s="67">
        <f>$K554+$L554+$M554+$N554+$O554+$P554+$Q554+$R554+IF(ISBLANK($E554),0,$F554*(1-VLOOKUP($E554,'INFO_Matières recyclables'!$I$6:$M$14,5,0)))</f>
        <v>0</v>
      </c>
    </row>
    <row r="555" spans="2:27" x14ac:dyDescent="0.35">
      <c r="B555" s="5"/>
      <c r="C555" s="5"/>
      <c r="D555" s="26"/>
      <c r="E555" s="56"/>
      <c r="F555" s="58"/>
      <c r="G555" s="54"/>
      <c r="H555" s="54"/>
      <c r="I555" s="54"/>
      <c r="J555" s="54"/>
      <c r="K555" s="54"/>
      <c r="L555" s="54"/>
      <c r="M555" s="54"/>
      <c r="N555" s="54"/>
      <c r="O555" s="54"/>
      <c r="P555" s="61"/>
      <c r="Q555" s="75"/>
      <c r="R555" s="66"/>
      <c r="T555" s="67">
        <f>$G555+$H555+$L555+IF(ISBLANK($E555),0,$F555*VLOOKUP($E555,'INFO_Matières recyclables'!$I$6:$M$14,2,0))</f>
        <v>0</v>
      </c>
      <c r="U555" s="67">
        <f>$I555+$J555+$K555+$M555+$N555+$O555+$P555+$Q555+$R555+IF(ISBLANK($E555),0,$F555*(1-VLOOKUP($E555,'INFO_Matières recyclables'!$I$6:$M$14,2,0)))</f>
        <v>0</v>
      </c>
      <c r="V555" s="67">
        <f>$G555+$H555+$K555+IF(ISBLANK($E555),0,$F555*VLOOKUP($E555,'INFO_Matières recyclables'!$I$6:$M$14,3,0))</f>
        <v>0</v>
      </c>
      <c r="W555" s="67">
        <f>$I555+$J555+$L555+$M555+$N555+$O555+$P555+$Q555+$R555+IF(ISBLANK($E555),0,$F555*(1-VLOOKUP($E555,'INFO_Matières recyclables'!$I$6:$M$14,3,0)))</f>
        <v>0</v>
      </c>
      <c r="X555" s="67">
        <f>$G555+$H555+$I555+IF(ISBLANK($E555),0,$F555*VLOOKUP($E555,'INFO_Matières recyclables'!$I$6:$M$14,4,0))</f>
        <v>0</v>
      </c>
      <c r="Y555" s="67">
        <f>$J555+$K555+$L555+$M555+$N555+$O555+$P555+$Q555+$R555+IF(ISBLANK($E555),0,$F555*(1-VLOOKUP($E555,'INFO_Matières recyclables'!$I$6:$M$14,4,0)))</f>
        <v>0</v>
      </c>
      <c r="Z555" s="67">
        <f>$G555+$H555+$I555+$J555+IF(ISBLANK($E555),0,$F555*VLOOKUP($E555,'INFO_Matières recyclables'!$I$6:$M$14,5,0))</f>
        <v>0</v>
      </c>
      <c r="AA555" s="67">
        <f>$K555+$L555+$M555+$N555+$O555+$P555+$Q555+$R555+IF(ISBLANK($E555),0,$F555*(1-VLOOKUP($E555,'INFO_Matières recyclables'!$I$6:$M$14,5,0)))</f>
        <v>0</v>
      </c>
    </row>
    <row r="556" spans="2:27" x14ac:dyDescent="0.35">
      <c r="B556" s="5"/>
      <c r="C556" s="5"/>
      <c r="D556" s="26"/>
      <c r="E556" s="56"/>
      <c r="F556" s="58"/>
      <c r="G556" s="54"/>
      <c r="H556" s="54"/>
      <c r="I556" s="54"/>
      <c r="J556" s="54"/>
      <c r="K556" s="54"/>
      <c r="L556" s="54"/>
      <c r="M556" s="54"/>
      <c r="N556" s="54"/>
      <c r="O556" s="54"/>
      <c r="P556" s="61"/>
      <c r="Q556" s="75"/>
      <c r="R556" s="66"/>
      <c r="T556" s="67">
        <f>$G556+$H556+$L556+IF(ISBLANK($E556),0,$F556*VLOOKUP($E556,'INFO_Matières recyclables'!$I$6:$M$14,2,0))</f>
        <v>0</v>
      </c>
      <c r="U556" s="67">
        <f>$I556+$J556+$K556+$M556+$N556+$O556+$P556+$Q556+$R556+IF(ISBLANK($E556),0,$F556*(1-VLOOKUP($E556,'INFO_Matières recyclables'!$I$6:$M$14,2,0)))</f>
        <v>0</v>
      </c>
      <c r="V556" s="67">
        <f>$G556+$H556+$K556+IF(ISBLANK($E556),0,$F556*VLOOKUP($E556,'INFO_Matières recyclables'!$I$6:$M$14,3,0))</f>
        <v>0</v>
      </c>
      <c r="W556" s="67">
        <f>$I556+$J556+$L556+$M556+$N556+$O556+$P556+$Q556+$R556+IF(ISBLANK($E556),0,$F556*(1-VLOOKUP($E556,'INFO_Matières recyclables'!$I$6:$M$14,3,0)))</f>
        <v>0</v>
      </c>
      <c r="X556" s="67">
        <f>$G556+$H556+$I556+IF(ISBLANK($E556),0,$F556*VLOOKUP($E556,'INFO_Matières recyclables'!$I$6:$M$14,4,0))</f>
        <v>0</v>
      </c>
      <c r="Y556" s="67">
        <f>$J556+$K556+$L556+$M556+$N556+$O556+$P556+$Q556+$R556+IF(ISBLANK($E556),0,$F556*(1-VLOOKUP($E556,'INFO_Matières recyclables'!$I$6:$M$14,4,0)))</f>
        <v>0</v>
      </c>
      <c r="Z556" s="67">
        <f>$G556+$H556+$I556+$J556+IF(ISBLANK($E556),0,$F556*VLOOKUP($E556,'INFO_Matières recyclables'!$I$6:$M$14,5,0))</f>
        <v>0</v>
      </c>
      <c r="AA556" s="67">
        <f>$K556+$L556+$M556+$N556+$O556+$P556+$Q556+$R556+IF(ISBLANK($E556),0,$F556*(1-VLOOKUP($E556,'INFO_Matières recyclables'!$I$6:$M$14,5,0)))</f>
        <v>0</v>
      </c>
    </row>
    <row r="557" spans="2:27" x14ac:dyDescent="0.35">
      <c r="B557" s="5"/>
      <c r="C557" s="5"/>
      <c r="D557" s="26"/>
      <c r="E557" s="56"/>
      <c r="F557" s="58"/>
      <c r="G557" s="54"/>
      <c r="H557" s="54"/>
      <c r="I557" s="54"/>
      <c r="J557" s="54"/>
      <c r="K557" s="54"/>
      <c r="L557" s="54"/>
      <c r="M557" s="54"/>
      <c r="N557" s="54"/>
      <c r="O557" s="54"/>
      <c r="P557" s="61"/>
      <c r="Q557" s="75"/>
      <c r="R557" s="66"/>
      <c r="T557" s="67">
        <f>$G557+$H557+$L557+IF(ISBLANK($E557),0,$F557*VLOOKUP($E557,'INFO_Matières recyclables'!$I$6:$M$14,2,0))</f>
        <v>0</v>
      </c>
      <c r="U557" s="67">
        <f>$I557+$J557+$K557+$M557+$N557+$O557+$P557+$Q557+$R557+IF(ISBLANK($E557),0,$F557*(1-VLOOKUP($E557,'INFO_Matières recyclables'!$I$6:$M$14,2,0)))</f>
        <v>0</v>
      </c>
      <c r="V557" s="67">
        <f>$G557+$H557+$K557+IF(ISBLANK($E557),0,$F557*VLOOKUP($E557,'INFO_Matières recyclables'!$I$6:$M$14,3,0))</f>
        <v>0</v>
      </c>
      <c r="W557" s="67">
        <f>$I557+$J557+$L557+$M557+$N557+$O557+$P557+$Q557+$R557+IF(ISBLANK($E557),0,$F557*(1-VLOOKUP($E557,'INFO_Matières recyclables'!$I$6:$M$14,3,0)))</f>
        <v>0</v>
      </c>
      <c r="X557" s="67">
        <f>$G557+$H557+$I557+IF(ISBLANK($E557),0,$F557*VLOOKUP($E557,'INFO_Matières recyclables'!$I$6:$M$14,4,0))</f>
        <v>0</v>
      </c>
      <c r="Y557" s="67">
        <f>$J557+$K557+$L557+$M557+$N557+$O557+$P557+$Q557+$R557+IF(ISBLANK($E557),0,$F557*(1-VLOOKUP($E557,'INFO_Matières recyclables'!$I$6:$M$14,4,0)))</f>
        <v>0</v>
      </c>
      <c r="Z557" s="67">
        <f>$G557+$H557+$I557+$J557+IF(ISBLANK($E557),0,$F557*VLOOKUP($E557,'INFO_Matières recyclables'!$I$6:$M$14,5,0))</f>
        <v>0</v>
      </c>
      <c r="AA557" s="67">
        <f>$K557+$L557+$M557+$N557+$O557+$P557+$Q557+$R557+IF(ISBLANK($E557),0,$F557*(1-VLOOKUP($E557,'INFO_Matières recyclables'!$I$6:$M$14,5,0)))</f>
        <v>0</v>
      </c>
    </row>
    <row r="558" spans="2:27" x14ac:dyDescent="0.35">
      <c r="B558" s="5"/>
      <c r="C558" s="5"/>
      <c r="D558" s="26"/>
      <c r="E558" s="56"/>
      <c r="F558" s="58"/>
      <c r="G558" s="54"/>
      <c r="H558" s="54"/>
      <c r="I558" s="54"/>
      <c r="J558" s="54"/>
      <c r="K558" s="54"/>
      <c r="L558" s="54"/>
      <c r="M558" s="54"/>
      <c r="N558" s="54"/>
      <c r="O558" s="54"/>
      <c r="P558" s="61"/>
      <c r="Q558" s="75"/>
      <c r="R558" s="66"/>
      <c r="T558" s="67">
        <f>$G558+$H558+$L558+IF(ISBLANK($E558),0,$F558*VLOOKUP($E558,'INFO_Matières recyclables'!$I$6:$M$14,2,0))</f>
        <v>0</v>
      </c>
      <c r="U558" s="67">
        <f>$I558+$J558+$K558+$M558+$N558+$O558+$P558+$Q558+$R558+IF(ISBLANK($E558),0,$F558*(1-VLOOKUP($E558,'INFO_Matières recyclables'!$I$6:$M$14,2,0)))</f>
        <v>0</v>
      </c>
      <c r="V558" s="67">
        <f>$G558+$H558+$K558+IF(ISBLANK($E558),0,$F558*VLOOKUP($E558,'INFO_Matières recyclables'!$I$6:$M$14,3,0))</f>
        <v>0</v>
      </c>
      <c r="W558" s="67">
        <f>$I558+$J558+$L558+$M558+$N558+$O558+$P558+$Q558+$R558+IF(ISBLANK($E558),0,$F558*(1-VLOOKUP($E558,'INFO_Matières recyclables'!$I$6:$M$14,3,0)))</f>
        <v>0</v>
      </c>
      <c r="X558" s="67">
        <f>$G558+$H558+$I558+IF(ISBLANK($E558),0,$F558*VLOOKUP($E558,'INFO_Matières recyclables'!$I$6:$M$14,4,0))</f>
        <v>0</v>
      </c>
      <c r="Y558" s="67">
        <f>$J558+$K558+$L558+$M558+$N558+$O558+$P558+$Q558+$R558+IF(ISBLANK($E558),0,$F558*(1-VLOOKUP($E558,'INFO_Matières recyclables'!$I$6:$M$14,4,0)))</f>
        <v>0</v>
      </c>
      <c r="Z558" s="67">
        <f>$G558+$H558+$I558+$J558+IF(ISBLANK($E558),0,$F558*VLOOKUP($E558,'INFO_Matières recyclables'!$I$6:$M$14,5,0))</f>
        <v>0</v>
      </c>
      <c r="AA558" s="67">
        <f>$K558+$L558+$M558+$N558+$O558+$P558+$Q558+$R558+IF(ISBLANK($E558),0,$F558*(1-VLOOKUP($E558,'INFO_Matières recyclables'!$I$6:$M$14,5,0)))</f>
        <v>0</v>
      </c>
    </row>
    <row r="559" spans="2:27" x14ac:dyDescent="0.35">
      <c r="B559" s="5"/>
      <c r="C559" s="5"/>
      <c r="D559" s="26"/>
      <c r="E559" s="56"/>
      <c r="F559" s="58"/>
      <c r="G559" s="54"/>
      <c r="H559" s="54"/>
      <c r="I559" s="54"/>
      <c r="J559" s="54"/>
      <c r="K559" s="54"/>
      <c r="L559" s="54"/>
      <c r="M559" s="54"/>
      <c r="N559" s="54"/>
      <c r="O559" s="54"/>
      <c r="P559" s="61"/>
      <c r="Q559" s="75"/>
      <c r="R559" s="66"/>
      <c r="T559" s="67">
        <f>$G559+$H559+$L559+IF(ISBLANK($E559),0,$F559*VLOOKUP($E559,'INFO_Matières recyclables'!$I$6:$M$14,2,0))</f>
        <v>0</v>
      </c>
      <c r="U559" s="67">
        <f>$I559+$J559+$K559+$M559+$N559+$O559+$P559+$Q559+$R559+IF(ISBLANK($E559),0,$F559*(1-VLOOKUP($E559,'INFO_Matières recyclables'!$I$6:$M$14,2,0)))</f>
        <v>0</v>
      </c>
      <c r="V559" s="67">
        <f>$G559+$H559+$K559+IF(ISBLANK($E559),0,$F559*VLOOKUP($E559,'INFO_Matières recyclables'!$I$6:$M$14,3,0))</f>
        <v>0</v>
      </c>
      <c r="W559" s="67">
        <f>$I559+$J559+$L559+$M559+$N559+$O559+$P559+$Q559+$R559+IF(ISBLANK($E559),0,$F559*(1-VLOOKUP($E559,'INFO_Matières recyclables'!$I$6:$M$14,3,0)))</f>
        <v>0</v>
      </c>
      <c r="X559" s="67">
        <f>$G559+$H559+$I559+IF(ISBLANK($E559),0,$F559*VLOOKUP($E559,'INFO_Matières recyclables'!$I$6:$M$14,4,0))</f>
        <v>0</v>
      </c>
      <c r="Y559" s="67">
        <f>$J559+$K559+$L559+$M559+$N559+$O559+$P559+$Q559+$R559+IF(ISBLANK($E559),0,$F559*(1-VLOOKUP($E559,'INFO_Matières recyclables'!$I$6:$M$14,4,0)))</f>
        <v>0</v>
      </c>
      <c r="Z559" s="67">
        <f>$G559+$H559+$I559+$J559+IF(ISBLANK($E559),0,$F559*VLOOKUP($E559,'INFO_Matières recyclables'!$I$6:$M$14,5,0))</f>
        <v>0</v>
      </c>
      <c r="AA559" s="67">
        <f>$K559+$L559+$M559+$N559+$O559+$P559+$Q559+$R559+IF(ISBLANK($E559),0,$F559*(1-VLOOKUP($E559,'INFO_Matières recyclables'!$I$6:$M$14,5,0)))</f>
        <v>0</v>
      </c>
    </row>
    <row r="560" spans="2:27" x14ac:dyDescent="0.35">
      <c r="B560" s="5"/>
      <c r="C560" s="5"/>
      <c r="D560" s="26"/>
      <c r="E560" s="56"/>
      <c r="F560" s="58"/>
      <c r="G560" s="54"/>
      <c r="H560" s="54"/>
      <c r="I560" s="54"/>
      <c r="J560" s="54"/>
      <c r="K560" s="54"/>
      <c r="L560" s="54"/>
      <c r="M560" s="54"/>
      <c r="N560" s="54"/>
      <c r="O560" s="54"/>
      <c r="P560" s="61"/>
      <c r="Q560" s="75"/>
      <c r="R560" s="66"/>
      <c r="T560" s="67">
        <f>$G560+$H560+$L560+IF(ISBLANK($E560),0,$F560*VLOOKUP($E560,'INFO_Matières recyclables'!$I$6:$M$14,2,0))</f>
        <v>0</v>
      </c>
      <c r="U560" s="67">
        <f>$I560+$J560+$K560+$M560+$N560+$O560+$P560+$Q560+$R560+IF(ISBLANK($E560),0,$F560*(1-VLOOKUP($E560,'INFO_Matières recyclables'!$I$6:$M$14,2,0)))</f>
        <v>0</v>
      </c>
      <c r="V560" s="67">
        <f>$G560+$H560+$K560+IF(ISBLANK($E560),0,$F560*VLOOKUP($E560,'INFO_Matières recyclables'!$I$6:$M$14,3,0))</f>
        <v>0</v>
      </c>
      <c r="W560" s="67">
        <f>$I560+$J560+$L560+$M560+$N560+$O560+$P560+$Q560+$R560+IF(ISBLANK($E560),0,$F560*(1-VLOOKUP($E560,'INFO_Matières recyclables'!$I$6:$M$14,3,0)))</f>
        <v>0</v>
      </c>
      <c r="X560" s="67">
        <f>$G560+$H560+$I560+IF(ISBLANK($E560),0,$F560*VLOOKUP($E560,'INFO_Matières recyclables'!$I$6:$M$14,4,0))</f>
        <v>0</v>
      </c>
      <c r="Y560" s="67">
        <f>$J560+$K560+$L560+$M560+$N560+$O560+$P560+$Q560+$R560+IF(ISBLANK($E560),0,$F560*(1-VLOOKUP($E560,'INFO_Matières recyclables'!$I$6:$M$14,4,0)))</f>
        <v>0</v>
      </c>
      <c r="Z560" s="67">
        <f>$G560+$H560+$I560+$J560+IF(ISBLANK($E560),0,$F560*VLOOKUP($E560,'INFO_Matières recyclables'!$I$6:$M$14,5,0))</f>
        <v>0</v>
      </c>
      <c r="AA560" s="67">
        <f>$K560+$L560+$M560+$N560+$O560+$P560+$Q560+$R560+IF(ISBLANK($E560),0,$F560*(1-VLOOKUP($E560,'INFO_Matières recyclables'!$I$6:$M$14,5,0)))</f>
        <v>0</v>
      </c>
    </row>
    <row r="561" spans="2:27" x14ac:dyDescent="0.35">
      <c r="B561" s="5"/>
      <c r="C561" s="5"/>
      <c r="D561" s="26"/>
      <c r="E561" s="56"/>
      <c r="F561" s="58"/>
      <c r="G561" s="54"/>
      <c r="H561" s="54"/>
      <c r="I561" s="54"/>
      <c r="J561" s="54"/>
      <c r="K561" s="54"/>
      <c r="L561" s="54"/>
      <c r="M561" s="54"/>
      <c r="N561" s="54"/>
      <c r="O561" s="54"/>
      <c r="P561" s="61"/>
      <c r="Q561" s="75"/>
      <c r="R561" s="66"/>
      <c r="T561" s="67">
        <f>$G561+$H561+$L561+IF(ISBLANK($E561),0,$F561*VLOOKUP($E561,'INFO_Matières recyclables'!$I$6:$M$14,2,0))</f>
        <v>0</v>
      </c>
      <c r="U561" s="67">
        <f>$I561+$J561+$K561+$M561+$N561+$O561+$P561+$Q561+$R561+IF(ISBLANK($E561),0,$F561*(1-VLOOKUP($E561,'INFO_Matières recyclables'!$I$6:$M$14,2,0)))</f>
        <v>0</v>
      </c>
      <c r="V561" s="67">
        <f>$G561+$H561+$K561+IF(ISBLANK($E561),0,$F561*VLOOKUP($E561,'INFO_Matières recyclables'!$I$6:$M$14,3,0))</f>
        <v>0</v>
      </c>
      <c r="W561" s="67">
        <f>$I561+$J561+$L561+$M561+$N561+$O561+$P561+$Q561+$R561+IF(ISBLANK($E561),0,$F561*(1-VLOOKUP($E561,'INFO_Matières recyclables'!$I$6:$M$14,3,0)))</f>
        <v>0</v>
      </c>
      <c r="X561" s="67">
        <f>$G561+$H561+$I561+IF(ISBLANK($E561),0,$F561*VLOOKUP($E561,'INFO_Matières recyclables'!$I$6:$M$14,4,0))</f>
        <v>0</v>
      </c>
      <c r="Y561" s="67">
        <f>$J561+$K561+$L561+$M561+$N561+$O561+$P561+$Q561+$R561+IF(ISBLANK($E561),0,$F561*(1-VLOOKUP($E561,'INFO_Matières recyclables'!$I$6:$M$14,4,0)))</f>
        <v>0</v>
      </c>
      <c r="Z561" s="67">
        <f>$G561+$H561+$I561+$J561+IF(ISBLANK($E561),0,$F561*VLOOKUP($E561,'INFO_Matières recyclables'!$I$6:$M$14,5,0))</f>
        <v>0</v>
      </c>
      <c r="AA561" s="67">
        <f>$K561+$L561+$M561+$N561+$O561+$P561+$Q561+$R561+IF(ISBLANK($E561),0,$F561*(1-VLOOKUP($E561,'INFO_Matières recyclables'!$I$6:$M$14,5,0)))</f>
        <v>0</v>
      </c>
    </row>
    <row r="562" spans="2:27" x14ac:dyDescent="0.35">
      <c r="B562" s="5"/>
      <c r="C562" s="5"/>
      <c r="D562" s="26"/>
      <c r="E562" s="56"/>
      <c r="F562" s="58"/>
      <c r="G562" s="54"/>
      <c r="H562" s="54"/>
      <c r="I562" s="54"/>
      <c r="J562" s="54"/>
      <c r="K562" s="54"/>
      <c r="L562" s="54"/>
      <c r="M562" s="54"/>
      <c r="N562" s="54"/>
      <c r="O562" s="54"/>
      <c r="P562" s="61"/>
      <c r="Q562" s="75"/>
      <c r="R562" s="66"/>
      <c r="T562" s="67">
        <f>$G562+$H562+$L562+IF(ISBLANK($E562),0,$F562*VLOOKUP($E562,'INFO_Matières recyclables'!$I$6:$M$14,2,0))</f>
        <v>0</v>
      </c>
      <c r="U562" s="67">
        <f>$I562+$J562+$K562+$M562+$N562+$O562+$P562+$Q562+$R562+IF(ISBLANK($E562),0,$F562*(1-VLOOKUP($E562,'INFO_Matières recyclables'!$I$6:$M$14,2,0)))</f>
        <v>0</v>
      </c>
      <c r="V562" s="67">
        <f>$G562+$H562+$K562+IF(ISBLANK($E562),0,$F562*VLOOKUP($E562,'INFO_Matières recyclables'!$I$6:$M$14,3,0))</f>
        <v>0</v>
      </c>
      <c r="W562" s="67">
        <f>$I562+$J562+$L562+$M562+$N562+$O562+$P562+$Q562+$R562+IF(ISBLANK($E562),0,$F562*(1-VLOOKUP($E562,'INFO_Matières recyclables'!$I$6:$M$14,3,0)))</f>
        <v>0</v>
      </c>
      <c r="X562" s="67">
        <f>$G562+$H562+$I562+IF(ISBLANK($E562),0,$F562*VLOOKUP($E562,'INFO_Matières recyclables'!$I$6:$M$14,4,0))</f>
        <v>0</v>
      </c>
      <c r="Y562" s="67">
        <f>$J562+$K562+$L562+$M562+$N562+$O562+$P562+$Q562+$R562+IF(ISBLANK($E562),0,$F562*(1-VLOOKUP($E562,'INFO_Matières recyclables'!$I$6:$M$14,4,0)))</f>
        <v>0</v>
      </c>
      <c r="Z562" s="67">
        <f>$G562+$H562+$I562+$J562+IF(ISBLANK($E562),0,$F562*VLOOKUP($E562,'INFO_Matières recyclables'!$I$6:$M$14,5,0))</f>
        <v>0</v>
      </c>
      <c r="AA562" s="67">
        <f>$K562+$L562+$M562+$N562+$O562+$P562+$Q562+$R562+IF(ISBLANK($E562),0,$F562*(1-VLOOKUP($E562,'INFO_Matières recyclables'!$I$6:$M$14,5,0)))</f>
        <v>0</v>
      </c>
    </row>
    <row r="563" spans="2:27" x14ac:dyDescent="0.35">
      <c r="B563" s="5"/>
      <c r="C563" s="5"/>
      <c r="D563" s="26"/>
      <c r="E563" s="56"/>
      <c r="F563" s="58"/>
      <c r="G563" s="54"/>
      <c r="H563" s="54"/>
      <c r="I563" s="54"/>
      <c r="J563" s="54"/>
      <c r="K563" s="54"/>
      <c r="L563" s="54"/>
      <c r="M563" s="54"/>
      <c r="N563" s="54"/>
      <c r="O563" s="54"/>
      <c r="P563" s="61"/>
      <c r="Q563" s="75"/>
      <c r="R563" s="66"/>
      <c r="T563" s="67">
        <f>$G563+$H563+$L563+IF(ISBLANK($E563),0,$F563*VLOOKUP($E563,'INFO_Matières recyclables'!$I$6:$M$14,2,0))</f>
        <v>0</v>
      </c>
      <c r="U563" s="67">
        <f>$I563+$J563+$K563+$M563+$N563+$O563+$P563+$Q563+$R563+IF(ISBLANK($E563),0,$F563*(1-VLOOKUP($E563,'INFO_Matières recyclables'!$I$6:$M$14,2,0)))</f>
        <v>0</v>
      </c>
      <c r="V563" s="67">
        <f>$G563+$H563+$K563+IF(ISBLANK($E563),0,$F563*VLOOKUP($E563,'INFO_Matières recyclables'!$I$6:$M$14,3,0))</f>
        <v>0</v>
      </c>
      <c r="W563" s="67">
        <f>$I563+$J563+$L563+$M563+$N563+$O563+$P563+$Q563+$R563+IF(ISBLANK($E563),0,$F563*(1-VLOOKUP($E563,'INFO_Matières recyclables'!$I$6:$M$14,3,0)))</f>
        <v>0</v>
      </c>
      <c r="X563" s="67">
        <f>$G563+$H563+$I563+IF(ISBLANK($E563),0,$F563*VLOOKUP($E563,'INFO_Matières recyclables'!$I$6:$M$14,4,0))</f>
        <v>0</v>
      </c>
      <c r="Y563" s="67">
        <f>$J563+$K563+$L563+$M563+$N563+$O563+$P563+$Q563+$R563+IF(ISBLANK($E563),0,$F563*(1-VLOOKUP($E563,'INFO_Matières recyclables'!$I$6:$M$14,4,0)))</f>
        <v>0</v>
      </c>
      <c r="Z563" s="67">
        <f>$G563+$H563+$I563+$J563+IF(ISBLANK($E563),0,$F563*VLOOKUP($E563,'INFO_Matières recyclables'!$I$6:$M$14,5,0))</f>
        <v>0</v>
      </c>
      <c r="AA563" s="67">
        <f>$K563+$L563+$M563+$N563+$O563+$P563+$Q563+$R563+IF(ISBLANK($E563),0,$F563*(1-VLOOKUP($E563,'INFO_Matières recyclables'!$I$6:$M$14,5,0)))</f>
        <v>0</v>
      </c>
    </row>
    <row r="564" spans="2:27" x14ac:dyDescent="0.35">
      <c r="B564" s="5"/>
      <c r="C564" s="5"/>
      <c r="D564" s="26"/>
      <c r="E564" s="56"/>
      <c r="F564" s="58"/>
      <c r="G564" s="54"/>
      <c r="H564" s="54"/>
      <c r="I564" s="54"/>
      <c r="J564" s="54"/>
      <c r="K564" s="54"/>
      <c r="L564" s="54"/>
      <c r="M564" s="54"/>
      <c r="N564" s="54"/>
      <c r="O564" s="54"/>
      <c r="P564" s="61"/>
      <c r="Q564" s="75"/>
      <c r="R564" s="66"/>
      <c r="T564" s="67">
        <f>$G564+$H564+$L564+IF(ISBLANK($E564),0,$F564*VLOOKUP($E564,'INFO_Matières recyclables'!$I$6:$M$14,2,0))</f>
        <v>0</v>
      </c>
      <c r="U564" s="67">
        <f>$I564+$J564+$K564+$M564+$N564+$O564+$P564+$Q564+$R564+IF(ISBLANK($E564),0,$F564*(1-VLOOKUP($E564,'INFO_Matières recyclables'!$I$6:$M$14,2,0)))</f>
        <v>0</v>
      </c>
      <c r="V564" s="67">
        <f>$G564+$H564+$K564+IF(ISBLANK($E564),0,$F564*VLOOKUP($E564,'INFO_Matières recyclables'!$I$6:$M$14,3,0))</f>
        <v>0</v>
      </c>
      <c r="W564" s="67">
        <f>$I564+$J564+$L564+$M564+$N564+$O564+$P564+$Q564+$R564+IF(ISBLANK($E564),0,$F564*(1-VLOOKUP($E564,'INFO_Matières recyclables'!$I$6:$M$14,3,0)))</f>
        <v>0</v>
      </c>
      <c r="X564" s="67">
        <f>$G564+$H564+$I564+IF(ISBLANK($E564),0,$F564*VLOOKUP($E564,'INFO_Matières recyclables'!$I$6:$M$14,4,0))</f>
        <v>0</v>
      </c>
      <c r="Y564" s="67">
        <f>$J564+$K564+$L564+$M564+$N564+$O564+$P564+$Q564+$R564+IF(ISBLANK($E564),0,$F564*(1-VLOOKUP($E564,'INFO_Matières recyclables'!$I$6:$M$14,4,0)))</f>
        <v>0</v>
      </c>
      <c r="Z564" s="67">
        <f>$G564+$H564+$I564+$J564+IF(ISBLANK($E564),0,$F564*VLOOKUP($E564,'INFO_Matières recyclables'!$I$6:$M$14,5,0))</f>
        <v>0</v>
      </c>
      <c r="AA564" s="67">
        <f>$K564+$L564+$M564+$N564+$O564+$P564+$Q564+$R564+IF(ISBLANK($E564),0,$F564*(1-VLOOKUP($E564,'INFO_Matières recyclables'!$I$6:$M$14,5,0)))</f>
        <v>0</v>
      </c>
    </row>
    <row r="565" spans="2:27" x14ac:dyDescent="0.35">
      <c r="B565" s="5"/>
      <c r="C565" s="5"/>
      <c r="D565" s="26"/>
      <c r="E565" s="56"/>
      <c r="F565" s="58"/>
      <c r="G565" s="54"/>
      <c r="H565" s="54"/>
      <c r="I565" s="54"/>
      <c r="J565" s="54"/>
      <c r="K565" s="54"/>
      <c r="L565" s="54"/>
      <c r="M565" s="54"/>
      <c r="N565" s="54"/>
      <c r="O565" s="54"/>
      <c r="P565" s="61"/>
      <c r="Q565" s="75"/>
      <c r="R565" s="66"/>
      <c r="T565" s="67">
        <f>$G565+$H565+$L565+IF(ISBLANK($E565),0,$F565*VLOOKUP($E565,'INFO_Matières recyclables'!$I$6:$M$14,2,0))</f>
        <v>0</v>
      </c>
      <c r="U565" s="67">
        <f>$I565+$J565+$K565+$M565+$N565+$O565+$P565+$Q565+$R565+IF(ISBLANK($E565),0,$F565*(1-VLOOKUP($E565,'INFO_Matières recyclables'!$I$6:$M$14,2,0)))</f>
        <v>0</v>
      </c>
      <c r="V565" s="67">
        <f>$G565+$H565+$K565+IF(ISBLANK($E565),0,$F565*VLOOKUP($E565,'INFO_Matières recyclables'!$I$6:$M$14,3,0))</f>
        <v>0</v>
      </c>
      <c r="W565" s="67">
        <f>$I565+$J565+$L565+$M565+$N565+$O565+$P565+$Q565+$R565+IF(ISBLANK($E565),0,$F565*(1-VLOOKUP($E565,'INFO_Matières recyclables'!$I$6:$M$14,3,0)))</f>
        <v>0</v>
      </c>
      <c r="X565" s="67">
        <f>$G565+$H565+$I565+IF(ISBLANK($E565),0,$F565*VLOOKUP($E565,'INFO_Matières recyclables'!$I$6:$M$14,4,0))</f>
        <v>0</v>
      </c>
      <c r="Y565" s="67">
        <f>$J565+$K565+$L565+$M565+$N565+$O565+$P565+$Q565+$R565+IF(ISBLANK($E565),0,$F565*(1-VLOOKUP($E565,'INFO_Matières recyclables'!$I$6:$M$14,4,0)))</f>
        <v>0</v>
      </c>
      <c r="Z565" s="67">
        <f>$G565+$H565+$I565+$J565+IF(ISBLANK($E565),0,$F565*VLOOKUP($E565,'INFO_Matières recyclables'!$I$6:$M$14,5,0))</f>
        <v>0</v>
      </c>
      <c r="AA565" s="67">
        <f>$K565+$L565+$M565+$N565+$O565+$P565+$Q565+$R565+IF(ISBLANK($E565),0,$F565*(1-VLOOKUP($E565,'INFO_Matières recyclables'!$I$6:$M$14,5,0)))</f>
        <v>0</v>
      </c>
    </row>
    <row r="566" spans="2:27" x14ac:dyDescent="0.35">
      <c r="B566" s="5"/>
      <c r="C566" s="5"/>
      <c r="D566" s="26"/>
      <c r="E566" s="56"/>
      <c r="F566" s="58"/>
      <c r="G566" s="54"/>
      <c r="H566" s="54"/>
      <c r="I566" s="54"/>
      <c r="J566" s="54"/>
      <c r="K566" s="54"/>
      <c r="L566" s="54"/>
      <c r="M566" s="54"/>
      <c r="N566" s="54"/>
      <c r="O566" s="54"/>
      <c r="P566" s="61"/>
      <c r="Q566" s="75"/>
      <c r="R566" s="66"/>
      <c r="T566" s="67">
        <f>$G566+$H566+$L566+IF(ISBLANK($E566),0,$F566*VLOOKUP($E566,'INFO_Matières recyclables'!$I$6:$M$14,2,0))</f>
        <v>0</v>
      </c>
      <c r="U566" s="67">
        <f>$I566+$J566+$K566+$M566+$N566+$O566+$P566+$Q566+$R566+IF(ISBLANK($E566),0,$F566*(1-VLOOKUP($E566,'INFO_Matières recyclables'!$I$6:$M$14,2,0)))</f>
        <v>0</v>
      </c>
      <c r="V566" s="67">
        <f>$G566+$H566+$K566+IF(ISBLANK($E566),0,$F566*VLOOKUP($E566,'INFO_Matières recyclables'!$I$6:$M$14,3,0))</f>
        <v>0</v>
      </c>
      <c r="W566" s="67">
        <f>$I566+$J566+$L566+$M566+$N566+$O566+$P566+$Q566+$R566+IF(ISBLANK($E566),0,$F566*(1-VLOOKUP($E566,'INFO_Matières recyclables'!$I$6:$M$14,3,0)))</f>
        <v>0</v>
      </c>
      <c r="X566" s="67">
        <f>$G566+$H566+$I566+IF(ISBLANK($E566),0,$F566*VLOOKUP($E566,'INFO_Matières recyclables'!$I$6:$M$14,4,0))</f>
        <v>0</v>
      </c>
      <c r="Y566" s="67">
        <f>$J566+$K566+$L566+$M566+$N566+$O566+$P566+$Q566+$R566+IF(ISBLANK($E566),0,$F566*(1-VLOOKUP($E566,'INFO_Matières recyclables'!$I$6:$M$14,4,0)))</f>
        <v>0</v>
      </c>
      <c r="Z566" s="67">
        <f>$G566+$H566+$I566+$J566+IF(ISBLANK($E566),0,$F566*VLOOKUP($E566,'INFO_Matières recyclables'!$I$6:$M$14,5,0))</f>
        <v>0</v>
      </c>
      <c r="AA566" s="67">
        <f>$K566+$L566+$M566+$N566+$O566+$P566+$Q566+$R566+IF(ISBLANK($E566),0,$F566*(1-VLOOKUP($E566,'INFO_Matières recyclables'!$I$6:$M$14,5,0)))</f>
        <v>0</v>
      </c>
    </row>
    <row r="567" spans="2:27" x14ac:dyDescent="0.35">
      <c r="B567" s="5"/>
      <c r="C567" s="5"/>
      <c r="D567" s="26"/>
      <c r="E567" s="56"/>
      <c r="F567" s="58"/>
      <c r="G567" s="54"/>
      <c r="H567" s="54"/>
      <c r="I567" s="54"/>
      <c r="J567" s="54"/>
      <c r="K567" s="54"/>
      <c r="L567" s="54"/>
      <c r="M567" s="54"/>
      <c r="N567" s="54"/>
      <c r="O567" s="54"/>
      <c r="P567" s="61"/>
      <c r="Q567" s="75"/>
      <c r="R567" s="66"/>
      <c r="T567" s="67">
        <f>$G567+$H567+$L567+IF(ISBLANK($E567),0,$F567*VLOOKUP($E567,'INFO_Matières recyclables'!$I$6:$M$14,2,0))</f>
        <v>0</v>
      </c>
      <c r="U567" s="67">
        <f>$I567+$J567+$K567+$M567+$N567+$O567+$P567+$Q567+$R567+IF(ISBLANK($E567),0,$F567*(1-VLOOKUP($E567,'INFO_Matières recyclables'!$I$6:$M$14,2,0)))</f>
        <v>0</v>
      </c>
      <c r="V567" s="67">
        <f>$G567+$H567+$K567+IF(ISBLANK($E567),0,$F567*VLOOKUP($E567,'INFO_Matières recyclables'!$I$6:$M$14,3,0))</f>
        <v>0</v>
      </c>
      <c r="W567" s="67">
        <f>$I567+$J567+$L567+$M567+$N567+$O567+$P567+$Q567+$R567+IF(ISBLANK($E567),0,$F567*(1-VLOOKUP($E567,'INFO_Matières recyclables'!$I$6:$M$14,3,0)))</f>
        <v>0</v>
      </c>
      <c r="X567" s="67">
        <f>$G567+$H567+$I567+IF(ISBLANK($E567),0,$F567*VLOOKUP($E567,'INFO_Matières recyclables'!$I$6:$M$14,4,0))</f>
        <v>0</v>
      </c>
      <c r="Y567" s="67">
        <f>$J567+$K567+$L567+$M567+$N567+$O567+$P567+$Q567+$R567+IF(ISBLANK($E567),0,$F567*(1-VLOOKUP($E567,'INFO_Matières recyclables'!$I$6:$M$14,4,0)))</f>
        <v>0</v>
      </c>
      <c r="Z567" s="67">
        <f>$G567+$H567+$I567+$J567+IF(ISBLANK($E567),0,$F567*VLOOKUP($E567,'INFO_Matières recyclables'!$I$6:$M$14,5,0))</f>
        <v>0</v>
      </c>
      <c r="AA567" s="67">
        <f>$K567+$L567+$M567+$N567+$O567+$P567+$Q567+$R567+IF(ISBLANK($E567),0,$F567*(1-VLOOKUP($E567,'INFO_Matières recyclables'!$I$6:$M$14,5,0)))</f>
        <v>0</v>
      </c>
    </row>
    <row r="568" spans="2:27" x14ac:dyDescent="0.35">
      <c r="B568" s="5"/>
      <c r="C568" s="5"/>
      <c r="D568" s="26"/>
      <c r="E568" s="56"/>
      <c r="F568" s="58"/>
      <c r="G568" s="54"/>
      <c r="H568" s="54"/>
      <c r="I568" s="54"/>
      <c r="J568" s="54"/>
      <c r="K568" s="54"/>
      <c r="L568" s="54"/>
      <c r="M568" s="54"/>
      <c r="N568" s="54"/>
      <c r="O568" s="54"/>
      <c r="P568" s="61"/>
      <c r="Q568" s="75"/>
      <c r="R568" s="66"/>
      <c r="T568" s="67">
        <f>$G568+$H568+$L568+IF(ISBLANK($E568),0,$F568*VLOOKUP($E568,'INFO_Matières recyclables'!$I$6:$M$14,2,0))</f>
        <v>0</v>
      </c>
      <c r="U568" s="67">
        <f>$I568+$J568+$K568+$M568+$N568+$O568+$P568+$Q568+$R568+IF(ISBLANK($E568),0,$F568*(1-VLOOKUP($E568,'INFO_Matières recyclables'!$I$6:$M$14,2,0)))</f>
        <v>0</v>
      </c>
      <c r="V568" s="67">
        <f>$G568+$H568+$K568+IF(ISBLANK($E568),0,$F568*VLOOKUP($E568,'INFO_Matières recyclables'!$I$6:$M$14,3,0))</f>
        <v>0</v>
      </c>
      <c r="W568" s="67">
        <f>$I568+$J568+$L568+$M568+$N568+$O568+$P568+$Q568+$R568+IF(ISBLANK($E568),0,$F568*(1-VLOOKUP($E568,'INFO_Matières recyclables'!$I$6:$M$14,3,0)))</f>
        <v>0</v>
      </c>
      <c r="X568" s="67">
        <f>$G568+$H568+$I568+IF(ISBLANK($E568),0,$F568*VLOOKUP($E568,'INFO_Matières recyclables'!$I$6:$M$14,4,0))</f>
        <v>0</v>
      </c>
      <c r="Y568" s="67">
        <f>$J568+$K568+$L568+$M568+$N568+$O568+$P568+$Q568+$R568+IF(ISBLANK($E568),0,$F568*(1-VLOOKUP($E568,'INFO_Matières recyclables'!$I$6:$M$14,4,0)))</f>
        <v>0</v>
      </c>
      <c r="Z568" s="67">
        <f>$G568+$H568+$I568+$J568+IF(ISBLANK($E568),0,$F568*VLOOKUP($E568,'INFO_Matières recyclables'!$I$6:$M$14,5,0))</f>
        <v>0</v>
      </c>
      <c r="AA568" s="67">
        <f>$K568+$L568+$M568+$N568+$O568+$P568+$Q568+$R568+IF(ISBLANK($E568),0,$F568*(1-VLOOKUP($E568,'INFO_Matières recyclables'!$I$6:$M$14,5,0)))</f>
        <v>0</v>
      </c>
    </row>
    <row r="569" spans="2:27" x14ac:dyDescent="0.35">
      <c r="B569" s="5"/>
      <c r="C569" s="5"/>
      <c r="D569" s="26"/>
      <c r="E569" s="56"/>
      <c r="F569" s="58"/>
      <c r="G569" s="54"/>
      <c r="H569" s="54"/>
      <c r="I569" s="54"/>
      <c r="J569" s="54"/>
      <c r="K569" s="54"/>
      <c r="L569" s="54"/>
      <c r="M569" s="54"/>
      <c r="N569" s="54"/>
      <c r="O569" s="54"/>
      <c r="P569" s="61"/>
      <c r="Q569" s="75"/>
      <c r="R569" s="66"/>
      <c r="T569" s="67">
        <f>$G569+$H569+$L569+IF(ISBLANK($E569),0,$F569*VLOOKUP($E569,'INFO_Matières recyclables'!$I$6:$M$14,2,0))</f>
        <v>0</v>
      </c>
      <c r="U569" s="67">
        <f>$I569+$J569+$K569+$M569+$N569+$O569+$P569+$Q569+$R569+IF(ISBLANK($E569),0,$F569*(1-VLOOKUP($E569,'INFO_Matières recyclables'!$I$6:$M$14,2,0)))</f>
        <v>0</v>
      </c>
      <c r="V569" s="67">
        <f>$G569+$H569+$K569+IF(ISBLANK($E569),0,$F569*VLOOKUP($E569,'INFO_Matières recyclables'!$I$6:$M$14,3,0))</f>
        <v>0</v>
      </c>
      <c r="W569" s="67">
        <f>$I569+$J569+$L569+$M569+$N569+$O569+$P569+$Q569+$R569+IF(ISBLANK($E569),0,$F569*(1-VLOOKUP($E569,'INFO_Matières recyclables'!$I$6:$M$14,3,0)))</f>
        <v>0</v>
      </c>
      <c r="X569" s="67">
        <f>$G569+$H569+$I569+IF(ISBLANK($E569),0,$F569*VLOOKUP($E569,'INFO_Matières recyclables'!$I$6:$M$14,4,0))</f>
        <v>0</v>
      </c>
      <c r="Y569" s="67">
        <f>$J569+$K569+$L569+$M569+$N569+$O569+$P569+$Q569+$R569+IF(ISBLANK($E569),0,$F569*(1-VLOOKUP($E569,'INFO_Matières recyclables'!$I$6:$M$14,4,0)))</f>
        <v>0</v>
      </c>
      <c r="Z569" s="67">
        <f>$G569+$H569+$I569+$J569+IF(ISBLANK($E569),0,$F569*VLOOKUP($E569,'INFO_Matières recyclables'!$I$6:$M$14,5,0))</f>
        <v>0</v>
      </c>
      <c r="AA569" s="67">
        <f>$K569+$L569+$M569+$N569+$O569+$P569+$Q569+$R569+IF(ISBLANK($E569),0,$F569*(1-VLOOKUP($E569,'INFO_Matières recyclables'!$I$6:$M$14,5,0)))</f>
        <v>0</v>
      </c>
    </row>
    <row r="570" spans="2:27" x14ac:dyDescent="0.35">
      <c r="B570" s="5"/>
      <c r="C570" s="5"/>
      <c r="D570" s="26"/>
      <c r="E570" s="56"/>
      <c r="F570" s="58"/>
      <c r="G570" s="54"/>
      <c r="H570" s="54"/>
      <c r="I570" s="54"/>
      <c r="J570" s="54"/>
      <c r="K570" s="54"/>
      <c r="L570" s="54"/>
      <c r="M570" s="54"/>
      <c r="N570" s="54"/>
      <c r="O570" s="54"/>
      <c r="P570" s="61"/>
      <c r="Q570" s="75"/>
      <c r="R570" s="66"/>
      <c r="T570" s="67">
        <f>$G570+$H570+$L570+IF(ISBLANK($E570),0,$F570*VLOOKUP($E570,'INFO_Matières recyclables'!$I$6:$M$14,2,0))</f>
        <v>0</v>
      </c>
      <c r="U570" s="67">
        <f>$I570+$J570+$K570+$M570+$N570+$O570+$P570+$Q570+$R570+IF(ISBLANK($E570),0,$F570*(1-VLOOKUP($E570,'INFO_Matières recyclables'!$I$6:$M$14,2,0)))</f>
        <v>0</v>
      </c>
      <c r="V570" s="67">
        <f>$G570+$H570+$K570+IF(ISBLANK($E570),0,$F570*VLOOKUP($E570,'INFO_Matières recyclables'!$I$6:$M$14,3,0))</f>
        <v>0</v>
      </c>
      <c r="W570" s="67">
        <f>$I570+$J570+$L570+$M570+$N570+$O570+$P570+$Q570+$R570+IF(ISBLANK($E570),0,$F570*(1-VLOOKUP($E570,'INFO_Matières recyclables'!$I$6:$M$14,3,0)))</f>
        <v>0</v>
      </c>
      <c r="X570" s="67">
        <f>$G570+$H570+$I570+IF(ISBLANK($E570),0,$F570*VLOOKUP($E570,'INFO_Matières recyclables'!$I$6:$M$14,4,0))</f>
        <v>0</v>
      </c>
      <c r="Y570" s="67">
        <f>$J570+$K570+$L570+$M570+$N570+$O570+$P570+$Q570+$R570+IF(ISBLANK($E570),0,$F570*(1-VLOOKUP($E570,'INFO_Matières recyclables'!$I$6:$M$14,4,0)))</f>
        <v>0</v>
      </c>
      <c r="Z570" s="67">
        <f>$G570+$H570+$I570+$J570+IF(ISBLANK($E570),0,$F570*VLOOKUP($E570,'INFO_Matières recyclables'!$I$6:$M$14,5,0))</f>
        <v>0</v>
      </c>
      <c r="AA570" s="67">
        <f>$K570+$L570+$M570+$N570+$O570+$P570+$Q570+$R570+IF(ISBLANK($E570),0,$F570*(1-VLOOKUP($E570,'INFO_Matières recyclables'!$I$6:$M$14,5,0)))</f>
        <v>0</v>
      </c>
    </row>
    <row r="571" spans="2:27" x14ac:dyDescent="0.35">
      <c r="B571" s="5"/>
      <c r="C571" s="5"/>
      <c r="D571" s="26"/>
      <c r="E571" s="56"/>
      <c r="F571" s="58"/>
      <c r="G571" s="54"/>
      <c r="H571" s="54"/>
      <c r="I571" s="54"/>
      <c r="J571" s="54"/>
      <c r="K571" s="54"/>
      <c r="L571" s="54"/>
      <c r="M571" s="54"/>
      <c r="N571" s="54"/>
      <c r="O571" s="54"/>
      <c r="P571" s="61"/>
      <c r="Q571" s="75"/>
      <c r="R571" s="66"/>
      <c r="T571" s="67">
        <f>$G571+$H571+$L571+IF(ISBLANK($E571),0,$F571*VLOOKUP($E571,'INFO_Matières recyclables'!$I$6:$M$14,2,0))</f>
        <v>0</v>
      </c>
      <c r="U571" s="67">
        <f>$I571+$J571+$K571+$M571+$N571+$O571+$P571+$Q571+$R571+IF(ISBLANK($E571),0,$F571*(1-VLOOKUP($E571,'INFO_Matières recyclables'!$I$6:$M$14,2,0)))</f>
        <v>0</v>
      </c>
      <c r="V571" s="67">
        <f>$G571+$H571+$K571+IF(ISBLANK($E571),0,$F571*VLOOKUP($E571,'INFO_Matières recyclables'!$I$6:$M$14,3,0))</f>
        <v>0</v>
      </c>
      <c r="W571" s="67">
        <f>$I571+$J571+$L571+$M571+$N571+$O571+$P571+$Q571+$R571+IF(ISBLANK($E571),0,$F571*(1-VLOOKUP($E571,'INFO_Matières recyclables'!$I$6:$M$14,3,0)))</f>
        <v>0</v>
      </c>
      <c r="X571" s="67">
        <f>$G571+$H571+$I571+IF(ISBLANK($E571),0,$F571*VLOOKUP($E571,'INFO_Matières recyclables'!$I$6:$M$14,4,0))</f>
        <v>0</v>
      </c>
      <c r="Y571" s="67">
        <f>$J571+$K571+$L571+$M571+$N571+$O571+$P571+$Q571+$R571+IF(ISBLANK($E571),0,$F571*(1-VLOOKUP($E571,'INFO_Matières recyclables'!$I$6:$M$14,4,0)))</f>
        <v>0</v>
      </c>
      <c r="Z571" s="67">
        <f>$G571+$H571+$I571+$J571+IF(ISBLANK($E571),0,$F571*VLOOKUP($E571,'INFO_Matières recyclables'!$I$6:$M$14,5,0))</f>
        <v>0</v>
      </c>
      <c r="AA571" s="67">
        <f>$K571+$L571+$M571+$N571+$O571+$P571+$Q571+$R571+IF(ISBLANK($E571),0,$F571*(1-VLOOKUP($E571,'INFO_Matières recyclables'!$I$6:$M$14,5,0)))</f>
        <v>0</v>
      </c>
    </row>
    <row r="572" spans="2:27" x14ac:dyDescent="0.35">
      <c r="B572" s="5"/>
      <c r="C572" s="5"/>
      <c r="D572" s="26"/>
      <c r="E572" s="56"/>
      <c r="F572" s="58"/>
      <c r="G572" s="54"/>
      <c r="H572" s="54"/>
      <c r="I572" s="54"/>
      <c r="J572" s="54"/>
      <c r="K572" s="54"/>
      <c r="L572" s="54"/>
      <c r="M572" s="54"/>
      <c r="N572" s="54"/>
      <c r="O572" s="54"/>
      <c r="P572" s="61"/>
      <c r="Q572" s="75"/>
      <c r="R572" s="66"/>
      <c r="T572" s="67">
        <f>$G572+$H572+$L572+IF(ISBLANK($E572),0,$F572*VLOOKUP($E572,'INFO_Matières recyclables'!$I$6:$M$14,2,0))</f>
        <v>0</v>
      </c>
      <c r="U572" s="67">
        <f>$I572+$J572+$K572+$M572+$N572+$O572+$P572+$Q572+$R572+IF(ISBLANK($E572),0,$F572*(1-VLOOKUP($E572,'INFO_Matières recyclables'!$I$6:$M$14,2,0)))</f>
        <v>0</v>
      </c>
      <c r="V572" s="67">
        <f>$G572+$H572+$K572+IF(ISBLANK($E572),0,$F572*VLOOKUP($E572,'INFO_Matières recyclables'!$I$6:$M$14,3,0))</f>
        <v>0</v>
      </c>
      <c r="W572" s="67">
        <f>$I572+$J572+$L572+$M572+$N572+$O572+$P572+$Q572+$R572+IF(ISBLANK($E572),0,$F572*(1-VLOOKUP($E572,'INFO_Matières recyclables'!$I$6:$M$14,3,0)))</f>
        <v>0</v>
      </c>
      <c r="X572" s="67">
        <f>$G572+$H572+$I572+IF(ISBLANK($E572),0,$F572*VLOOKUP($E572,'INFO_Matières recyclables'!$I$6:$M$14,4,0))</f>
        <v>0</v>
      </c>
      <c r="Y572" s="67">
        <f>$J572+$K572+$L572+$M572+$N572+$O572+$P572+$Q572+$R572+IF(ISBLANK($E572),0,$F572*(1-VLOOKUP($E572,'INFO_Matières recyclables'!$I$6:$M$14,4,0)))</f>
        <v>0</v>
      </c>
      <c r="Z572" s="67">
        <f>$G572+$H572+$I572+$J572+IF(ISBLANK($E572),0,$F572*VLOOKUP($E572,'INFO_Matières recyclables'!$I$6:$M$14,5,0))</f>
        <v>0</v>
      </c>
      <c r="AA572" s="67">
        <f>$K572+$L572+$M572+$N572+$O572+$P572+$Q572+$R572+IF(ISBLANK($E572),0,$F572*(1-VLOOKUP($E572,'INFO_Matières recyclables'!$I$6:$M$14,5,0)))</f>
        <v>0</v>
      </c>
    </row>
    <row r="573" spans="2:27" x14ac:dyDescent="0.35">
      <c r="B573" s="5"/>
      <c r="C573" s="5"/>
      <c r="D573" s="26"/>
      <c r="E573" s="56"/>
      <c r="F573" s="58"/>
      <c r="G573" s="54"/>
      <c r="H573" s="54"/>
      <c r="I573" s="54"/>
      <c r="J573" s="54"/>
      <c r="K573" s="54"/>
      <c r="L573" s="54"/>
      <c r="M573" s="54"/>
      <c r="N573" s="54"/>
      <c r="O573" s="54"/>
      <c r="P573" s="61"/>
      <c r="Q573" s="75"/>
      <c r="R573" s="66"/>
      <c r="T573" s="67">
        <f>$G573+$H573+$L573+IF(ISBLANK($E573),0,$F573*VLOOKUP($E573,'INFO_Matières recyclables'!$I$6:$M$14,2,0))</f>
        <v>0</v>
      </c>
      <c r="U573" s="67">
        <f>$I573+$J573+$K573+$M573+$N573+$O573+$P573+$Q573+$R573+IF(ISBLANK($E573),0,$F573*(1-VLOOKUP($E573,'INFO_Matières recyclables'!$I$6:$M$14,2,0)))</f>
        <v>0</v>
      </c>
      <c r="V573" s="67">
        <f>$G573+$H573+$K573+IF(ISBLANK($E573),0,$F573*VLOOKUP($E573,'INFO_Matières recyclables'!$I$6:$M$14,3,0))</f>
        <v>0</v>
      </c>
      <c r="W573" s="67">
        <f>$I573+$J573+$L573+$M573+$N573+$O573+$P573+$Q573+$R573+IF(ISBLANK($E573),0,$F573*(1-VLOOKUP($E573,'INFO_Matières recyclables'!$I$6:$M$14,3,0)))</f>
        <v>0</v>
      </c>
      <c r="X573" s="67">
        <f>$G573+$H573+$I573+IF(ISBLANK($E573),0,$F573*VLOOKUP($E573,'INFO_Matières recyclables'!$I$6:$M$14,4,0))</f>
        <v>0</v>
      </c>
      <c r="Y573" s="67">
        <f>$J573+$K573+$L573+$M573+$N573+$O573+$P573+$Q573+$R573+IF(ISBLANK($E573),0,$F573*(1-VLOOKUP($E573,'INFO_Matières recyclables'!$I$6:$M$14,4,0)))</f>
        <v>0</v>
      </c>
      <c r="Z573" s="67">
        <f>$G573+$H573+$I573+$J573+IF(ISBLANK($E573),0,$F573*VLOOKUP($E573,'INFO_Matières recyclables'!$I$6:$M$14,5,0))</f>
        <v>0</v>
      </c>
      <c r="AA573" s="67">
        <f>$K573+$L573+$M573+$N573+$O573+$P573+$Q573+$R573+IF(ISBLANK($E573),0,$F573*(1-VLOOKUP($E573,'INFO_Matières recyclables'!$I$6:$M$14,5,0)))</f>
        <v>0</v>
      </c>
    </row>
    <row r="574" spans="2:27" x14ac:dyDescent="0.35">
      <c r="B574" s="5"/>
      <c r="C574" s="5"/>
      <c r="D574" s="26"/>
      <c r="E574" s="56"/>
      <c r="F574" s="58"/>
      <c r="G574" s="54"/>
      <c r="H574" s="54"/>
      <c r="I574" s="54"/>
      <c r="J574" s="54"/>
      <c r="K574" s="54"/>
      <c r="L574" s="54"/>
      <c r="M574" s="54"/>
      <c r="N574" s="54"/>
      <c r="O574" s="54"/>
      <c r="P574" s="61"/>
      <c r="Q574" s="75"/>
      <c r="R574" s="66"/>
      <c r="T574" s="67">
        <f>$G574+$H574+$L574+IF(ISBLANK($E574),0,$F574*VLOOKUP($E574,'INFO_Matières recyclables'!$I$6:$M$14,2,0))</f>
        <v>0</v>
      </c>
      <c r="U574" s="67">
        <f>$I574+$J574+$K574+$M574+$N574+$O574+$P574+$Q574+$R574+IF(ISBLANK($E574),0,$F574*(1-VLOOKUP($E574,'INFO_Matières recyclables'!$I$6:$M$14,2,0)))</f>
        <v>0</v>
      </c>
      <c r="V574" s="67">
        <f>$G574+$H574+$K574+IF(ISBLANK($E574),0,$F574*VLOOKUP($E574,'INFO_Matières recyclables'!$I$6:$M$14,3,0))</f>
        <v>0</v>
      </c>
      <c r="W574" s="67">
        <f>$I574+$J574+$L574+$M574+$N574+$O574+$P574+$Q574+$R574+IF(ISBLANK($E574),0,$F574*(1-VLOOKUP($E574,'INFO_Matières recyclables'!$I$6:$M$14,3,0)))</f>
        <v>0</v>
      </c>
      <c r="X574" s="67">
        <f>$G574+$H574+$I574+IF(ISBLANK($E574),0,$F574*VLOOKUP($E574,'INFO_Matières recyclables'!$I$6:$M$14,4,0))</f>
        <v>0</v>
      </c>
      <c r="Y574" s="67">
        <f>$J574+$K574+$L574+$M574+$N574+$O574+$P574+$Q574+$R574+IF(ISBLANK($E574),0,$F574*(1-VLOOKUP($E574,'INFO_Matières recyclables'!$I$6:$M$14,4,0)))</f>
        <v>0</v>
      </c>
      <c r="Z574" s="67">
        <f>$G574+$H574+$I574+$J574+IF(ISBLANK($E574),0,$F574*VLOOKUP($E574,'INFO_Matières recyclables'!$I$6:$M$14,5,0))</f>
        <v>0</v>
      </c>
      <c r="AA574" s="67">
        <f>$K574+$L574+$M574+$N574+$O574+$P574+$Q574+$R574+IF(ISBLANK($E574),0,$F574*(1-VLOOKUP($E574,'INFO_Matières recyclables'!$I$6:$M$14,5,0)))</f>
        <v>0</v>
      </c>
    </row>
    <row r="575" spans="2:27" x14ac:dyDescent="0.35">
      <c r="B575" s="5"/>
      <c r="C575" s="5"/>
      <c r="D575" s="26"/>
      <c r="E575" s="56"/>
      <c r="F575" s="58"/>
      <c r="G575" s="54"/>
      <c r="H575" s="54"/>
      <c r="I575" s="54"/>
      <c r="J575" s="54"/>
      <c r="K575" s="54"/>
      <c r="L575" s="54"/>
      <c r="M575" s="54"/>
      <c r="N575" s="54"/>
      <c r="O575" s="54"/>
      <c r="P575" s="61"/>
      <c r="Q575" s="75"/>
      <c r="R575" s="66"/>
      <c r="T575" s="67">
        <f>$G575+$H575+$L575+IF(ISBLANK($E575),0,$F575*VLOOKUP($E575,'INFO_Matières recyclables'!$I$6:$M$14,2,0))</f>
        <v>0</v>
      </c>
      <c r="U575" s="67">
        <f>$I575+$J575+$K575+$M575+$N575+$O575+$P575+$Q575+$R575+IF(ISBLANK($E575),0,$F575*(1-VLOOKUP($E575,'INFO_Matières recyclables'!$I$6:$M$14,2,0)))</f>
        <v>0</v>
      </c>
      <c r="V575" s="67">
        <f>$G575+$H575+$K575+IF(ISBLANK($E575),0,$F575*VLOOKUP($E575,'INFO_Matières recyclables'!$I$6:$M$14,3,0))</f>
        <v>0</v>
      </c>
      <c r="W575" s="67">
        <f>$I575+$J575+$L575+$M575+$N575+$O575+$P575+$Q575+$R575+IF(ISBLANK($E575),0,$F575*(1-VLOOKUP($E575,'INFO_Matières recyclables'!$I$6:$M$14,3,0)))</f>
        <v>0</v>
      </c>
      <c r="X575" s="67">
        <f>$G575+$H575+$I575+IF(ISBLANK($E575),0,$F575*VLOOKUP($E575,'INFO_Matières recyclables'!$I$6:$M$14,4,0))</f>
        <v>0</v>
      </c>
      <c r="Y575" s="67">
        <f>$J575+$K575+$L575+$M575+$N575+$O575+$P575+$Q575+$R575+IF(ISBLANK($E575),0,$F575*(1-VLOOKUP($E575,'INFO_Matières recyclables'!$I$6:$M$14,4,0)))</f>
        <v>0</v>
      </c>
      <c r="Z575" s="67">
        <f>$G575+$H575+$I575+$J575+IF(ISBLANK($E575),0,$F575*VLOOKUP($E575,'INFO_Matières recyclables'!$I$6:$M$14,5,0))</f>
        <v>0</v>
      </c>
      <c r="AA575" s="67">
        <f>$K575+$L575+$M575+$N575+$O575+$P575+$Q575+$R575+IF(ISBLANK($E575),0,$F575*(1-VLOOKUP($E575,'INFO_Matières recyclables'!$I$6:$M$14,5,0)))</f>
        <v>0</v>
      </c>
    </row>
    <row r="576" spans="2:27" x14ac:dyDescent="0.35">
      <c r="B576" s="5"/>
      <c r="C576" s="5"/>
      <c r="D576" s="26"/>
      <c r="E576" s="56"/>
      <c r="F576" s="58"/>
      <c r="G576" s="54"/>
      <c r="H576" s="54"/>
      <c r="I576" s="54"/>
      <c r="J576" s="54"/>
      <c r="K576" s="54"/>
      <c r="L576" s="54"/>
      <c r="M576" s="54"/>
      <c r="N576" s="54"/>
      <c r="O576" s="54"/>
      <c r="P576" s="61"/>
      <c r="Q576" s="75"/>
      <c r="R576" s="66"/>
      <c r="T576" s="67">
        <f>$G576+$H576+$L576+IF(ISBLANK($E576),0,$F576*VLOOKUP($E576,'INFO_Matières recyclables'!$I$6:$M$14,2,0))</f>
        <v>0</v>
      </c>
      <c r="U576" s="67">
        <f>$I576+$J576+$K576+$M576+$N576+$O576+$P576+$Q576+$R576+IF(ISBLANK($E576),0,$F576*(1-VLOOKUP($E576,'INFO_Matières recyclables'!$I$6:$M$14,2,0)))</f>
        <v>0</v>
      </c>
      <c r="V576" s="67">
        <f>$G576+$H576+$K576+IF(ISBLANK($E576),0,$F576*VLOOKUP($E576,'INFO_Matières recyclables'!$I$6:$M$14,3,0))</f>
        <v>0</v>
      </c>
      <c r="W576" s="67">
        <f>$I576+$J576+$L576+$M576+$N576+$O576+$P576+$Q576+$R576+IF(ISBLANK($E576),0,$F576*(1-VLOOKUP($E576,'INFO_Matières recyclables'!$I$6:$M$14,3,0)))</f>
        <v>0</v>
      </c>
      <c r="X576" s="67">
        <f>$G576+$H576+$I576+IF(ISBLANK($E576),0,$F576*VLOOKUP($E576,'INFO_Matières recyclables'!$I$6:$M$14,4,0))</f>
        <v>0</v>
      </c>
      <c r="Y576" s="67">
        <f>$J576+$K576+$L576+$M576+$N576+$O576+$P576+$Q576+$R576+IF(ISBLANK($E576),0,$F576*(1-VLOOKUP($E576,'INFO_Matières recyclables'!$I$6:$M$14,4,0)))</f>
        <v>0</v>
      </c>
      <c r="Z576" s="67">
        <f>$G576+$H576+$I576+$J576+IF(ISBLANK($E576),0,$F576*VLOOKUP($E576,'INFO_Matières recyclables'!$I$6:$M$14,5,0))</f>
        <v>0</v>
      </c>
      <c r="AA576" s="67">
        <f>$K576+$L576+$M576+$N576+$O576+$P576+$Q576+$R576+IF(ISBLANK($E576),0,$F576*(1-VLOOKUP($E576,'INFO_Matières recyclables'!$I$6:$M$14,5,0)))</f>
        <v>0</v>
      </c>
    </row>
    <row r="577" spans="2:27" x14ac:dyDescent="0.35">
      <c r="B577" s="5"/>
      <c r="C577" s="5"/>
      <c r="D577" s="26"/>
      <c r="E577" s="56"/>
      <c r="F577" s="58"/>
      <c r="G577" s="54"/>
      <c r="H577" s="54"/>
      <c r="I577" s="54"/>
      <c r="J577" s="54"/>
      <c r="K577" s="54"/>
      <c r="L577" s="54"/>
      <c r="M577" s="54"/>
      <c r="N577" s="54"/>
      <c r="O577" s="54"/>
      <c r="P577" s="61"/>
      <c r="Q577" s="75"/>
      <c r="R577" s="66"/>
      <c r="T577" s="67">
        <f>$G577+$H577+$L577+IF(ISBLANK($E577),0,$F577*VLOOKUP($E577,'INFO_Matières recyclables'!$I$6:$M$14,2,0))</f>
        <v>0</v>
      </c>
      <c r="U577" s="67">
        <f>$I577+$J577+$K577+$M577+$N577+$O577+$P577+$Q577+$R577+IF(ISBLANK($E577),0,$F577*(1-VLOOKUP($E577,'INFO_Matières recyclables'!$I$6:$M$14,2,0)))</f>
        <v>0</v>
      </c>
      <c r="V577" s="67">
        <f>$G577+$H577+$K577+IF(ISBLANK($E577),0,$F577*VLOOKUP($E577,'INFO_Matières recyclables'!$I$6:$M$14,3,0))</f>
        <v>0</v>
      </c>
      <c r="W577" s="67">
        <f>$I577+$J577+$L577+$M577+$N577+$O577+$P577+$Q577+$R577+IF(ISBLANK($E577),0,$F577*(1-VLOOKUP($E577,'INFO_Matières recyclables'!$I$6:$M$14,3,0)))</f>
        <v>0</v>
      </c>
      <c r="X577" s="67">
        <f>$G577+$H577+$I577+IF(ISBLANK($E577),0,$F577*VLOOKUP($E577,'INFO_Matières recyclables'!$I$6:$M$14,4,0))</f>
        <v>0</v>
      </c>
      <c r="Y577" s="67">
        <f>$J577+$K577+$L577+$M577+$N577+$O577+$P577+$Q577+$R577+IF(ISBLANK($E577),0,$F577*(1-VLOOKUP($E577,'INFO_Matières recyclables'!$I$6:$M$14,4,0)))</f>
        <v>0</v>
      </c>
      <c r="Z577" s="67">
        <f>$G577+$H577+$I577+$J577+IF(ISBLANK($E577),0,$F577*VLOOKUP($E577,'INFO_Matières recyclables'!$I$6:$M$14,5,0))</f>
        <v>0</v>
      </c>
      <c r="AA577" s="67">
        <f>$K577+$L577+$M577+$N577+$O577+$P577+$Q577+$R577+IF(ISBLANK($E577),0,$F577*(1-VLOOKUP($E577,'INFO_Matières recyclables'!$I$6:$M$14,5,0)))</f>
        <v>0</v>
      </c>
    </row>
    <row r="578" spans="2:27" x14ac:dyDescent="0.35">
      <c r="B578" s="5"/>
      <c r="C578" s="5"/>
      <c r="D578" s="26"/>
      <c r="E578" s="56"/>
      <c r="F578" s="58"/>
      <c r="G578" s="54"/>
      <c r="H578" s="54"/>
      <c r="I578" s="54"/>
      <c r="J578" s="54"/>
      <c r="K578" s="54"/>
      <c r="L578" s="54"/>
      <c r="M578" s="54"/>
      <c r="N578" s="54"/>
      <c r="O578" s="54"/>
      <c r="P578" s="61"/>
      <c r="Q578" s="75"/>
      <c r="R578" s="66"/>
      <c r="T578" s="67">
        <f>$G578+$H578+$L578+IF(ISBLANK($E578),0,$F578*VLOOKUP($E578,'INFO_Matières recyclables'!$I$6:$M$14,2,0))</f>
        <v>0</v>
      </c>
      <c r="U578" s="67">
        <f>$I578+$J578+$K578+$M578+$N578+$O578+$P578+$Q578+$R578+IF(ISBLANK($E578),0,$F578*(1-VLOOKUP($E578,'INFO_Matières recyclables'!$I$6:$M$14,2,0)))</f>
        <v>0</v>
      </c>
      <c r="V578" s="67">
        <f>$G578+$H578+$K578+IF(ISBLANK($E578),0,$F578*VLOOKUP($E578,'INFO_Matières recyclables'!$I$6:$M$14,3,0))</f>
        <v>0</v>
      </c>
      <c r="W578" s="67">
        <f>$I578+$J578+$L578+$M578+$N578+$O578+$P578+$Q578+$R578+IF(ISBLANK($E578),0,$F578*(1-VLOOKUP($E578,'INFO_Matières recyclables'!$I$6:$M$14,3,0)))</f>
        <v>0</v>
      </c>
      <c r="X578" s="67">
        <f>$G578+$H578+$I578+IF(ISBLANK($E578),0,$F578*VLOOKUP($E578,'INFO_Matières recyclables'!$I$6:$M$14,4,0))</f>
        <v>0</v>
      </c>
      <c r="Y578" s="67">
        <f>$J578+$K578+$L578+$M578+$N578+$O578+$P578+$Q578+$R578+IF(ISBLANK($E578),0,$F578*(1-VLOOKUP($E578,'INFO_Matières recyclables'!$I$6:$M$14,4,0)))</f>
        <v>0</v>
      </c>
      <c r="Z578" s="67">
        <f>$G578+$H578+$I578+$J578+IF(ISBLANK($E578),0,$F578*VLOOKUP($E578,'INFO_Matières recyclables'!$I$6:$M$14,5,0))</f>
        <v>0</v>
      </c>
      <c r="AA578" s="67">
        <f>$K578+$L578+$M578+$N578+$O578+$P578+$Q578+$R578+IF(ISBLANK($E578),0,$F578*(1-VLOOKUP($E578,'INFO_Matières recyclables'!$I$6:$M$14,5,0)))</f>
        <v>0</v>
      </c>
    </row>
    <row r="579" spans="2:27" x14ac:dyDescent="0.35">
      <c r="B579" s="5"/>
      <c r="C579" s="5"/>
      <c r="D579" s="26"/>
      <c r="E579" s="56"/>
      <c r="F579" s="58"/>
      <c r="G579" s="54"/>
      <c r="H579" s="54"/>
      <c r="I579" s="54"/>
      <c r="J579" s="54"/>
      <c r="K579" s="54"/>
      <c r="L579" s="54"/>
      <c r="M579" s="54"/>
      <c r="N579" s="54"/>
      <c r="O579" s="54"/>
      <c r="P579" s="61"/>
      <c r="Q579" s="75"/>
      <c r="R579" s="66"/>
      <c r="T579" s="67">
        <f>$G579+$H579+$L579+IF(ISBLANK($E579),0,$F579*VLOOKUP($E579,'INFO_Matières recyclables'!$I$6:$M$14,2,0))</f>
        <v>0</v>
      </c>
      <c r="U579" s="67">
        <f>$I579+$J579+$K579+$M579+$N579+$O579+$P579+$Q579+$R579+IF(ISBLANK($E579),0,$F579*(1-VLOOKUP($E579,'INFO_Matières recyclables'!$I$6:$M$14,2,0)))</f>
        <v>0</v>
      </c>
      <c r="V579" s="67">
        <f>$G579+$H579+$K579+IF(ISBLANK($E579),0,$F579*VLOOKUP($E579,'INFO_Matières recyclables'!$I$6:$M$14,3,0))</f>
        <v>0</v>
      </c>
      <c r="W579" s="67">
        <f>$I579+$J579+$L579+$M579+$N579+$O579+$P579+$Q579+$R579+IF(ISBLANK($E579),0,$F579*(1-VLOOKUP($E579,'INFO_Matières recyclables'!$I$6:$M$14,3,0)))</f>
        <v>0</v>
      </c>
      <c r="X579" s="67">
        <f>$G579+$H579+$I579+IF(ISBLANK($E579),0,$F579*VLOOKUP($E579,'INFO_Matières recyclables'!$I$6:$M$14,4,0))</f>
        <v>0</v>
      </c>
      <c r="Y579" s="67">
        <f>$J579+$K579+$L579+$M579+$N579+$O579+$P579+$Q579+$R579+IF(ISBLANK($E579),0,$F579*(1-VLOOKUP($E579,'INFO_Matières recyclables'!$I$6:$M$14,4,0)))</f>
        <v>0</v>
      </c>
      <c r="Z579" s="67">
        <f>$G579+$H579+$I579+$J579+IF(ISBLANK($E579),0,$F579*VLOOKUP($E579,'INFO_Matières recyclables'!$I$6:$M$14,5,0))</f>
        <v>0</v>
      </c>
      <c r="AA579" s="67">
        <f>$K579+$L579+$M579+$N579+$O579+$P579+$Q579+$R579+IF(ISBLANK($E579),0,$F579*(1-VLOOKUP($E579,'INFO_Matières recyclables'!$I$6:$M$14,5,0)))</f>
        <v>0</v>
      </c>
    </row>
    <row r="580" spans="2:27" x14ac:dyDescent="0.35">
      <c r="B580" s="5"/>
      <c r="C580" s="5"/>
      <c r="D580" s="26"/>
      <c r="E580" s="56"/>
      <c r="F580" s="58"/>
      <c r="G580" s="54"/>
      <c r="H580" s="54"/>
      <c r="I580" s="54"/>
      <c r="J580" s="54"/>
      <c r="K580" s="54"/>
      <c r="L580" s="54"/>
      <c r="M580" s="54"/>
      <c r="N580" s="54"/>
      <c r="O580" s="54"/>
      <c r="P580" s="61"/>
      <c r="Q580" s="75"/>
      <c r="R580" s="66"/>
      <c r="T580" s="67">
        <f>$G580+$H580+$L580+IF(ISBLANK($E580),0,$F580*VLOOKUP($E580,'INFO_Matières recyclables'!$I$6:$M$14,2,0))</f>
        <v>0</v>
      </c>
      <c r="U580" s="67">
        <f>$I580+$J580+$K580+$M580+$N580+$O580+$P580+$Q580+$R580+IF(ISBLANK($E580),0,$F580*(1-VLOOKUP($E580,'INFO_Matières recyclables'!$I$6:$M$14,2,0)))</f>
        <v>0</v>
      </c>
      <c r="V580" s="67">
        <f>$G580+$H580+$K580+IF(ISBLANK($E580),0,$F580*VLOOKUP($E580,'INFO_Matières recyclables'!$I$6:$M$14,3,0))</f>
        <v>0</v>
      </c>
      <c r="W580" s="67">
        <f>$I580+$J580+$L580+$M580+$N580+$O580+$P580+$Q580+$R580+IF(ISBLANK($E580),0,$F580*(1-VLOOKUP($E580,'INFO_Matières recyclables'!$I$6:$M$14,3,0)))</f>
        <v>0</v>
      </c>
      <c r="X580" s="67">
        <f>$G580+$H580+$I580+IF(ISBLANK($E580),0,$F580*VLOOKUP($E580,'INFO_Matières recyclables'!$I$6:$M$14,4,0))</f>
        <v>0</v>
      </c>
      <c r="Y580" s="67">
        <f>$J580+$K580+$L580+$M580+$N580+$O580+$P580+$Q580+$R580+IF(ISBLANK($E580),0,$F580*(1-VLOOKUP($E580,'INFO_Matières recyclables'!$I$6:$M$14,4,0)))</f>
        <v>0</v>
      </c>
      <c r="Z580" s="67">
        <f>$G580+$H580+$I580+$J580+IF(ISBLANK($E580),0,$F580*VLOOKUP($E580,'INFO_Matières recyclables'!$I$6:$M$14,5,0))</f>
        <v>0</v>
      </c>
      <c r="AA580" s="67">
        <f>$K580+$L580+$M580+$N580+$O580+$P580+$Q580+$R580+IF(ISBLANK($E580),0,$F580*(1-VLOOKUP($E580,'INFO_Matières recyclables'!$I$6:$M$14,5,0)))</f>
        <v>0</v>
      </c>
    </row>
    <row r="581" spans="2:27" x14ac:dyDescent="0.35">
      <c r="B581" s="5"/>
      <c r="C581" s="5"/>
      <c r="D581" s="26"/>
      <c r="E581" s="56"/>
      <c r="F581" s="58"/>
      <c r="G581" s="54"/>
      <c r="H581" s="54"/>
      <c r="I581" s="54"/>
      <c r="J581" s="54"/>
      <c r="K581" s="54"/>
      <c r="L581" s="54"/>
      <c r="M581" s="54"/>
      <c r="N581" s="54"/>
      <c r="O581" s="54"/>
      <c r="P581" s="61"/>
      <c r="Q581" s="75"/>
      <c r="R581" s="66"/>
      <c r="T581" s="67">
        <f>$G581+$H581+$L581+IF(ISBLANK($E581),0,$F581*VLOOKUP($E581,'INFO_Matières recyclables'!$I$6:$M$14,2,0))</f>
        <v>0</v>
      </c>
      <c r="U581" s="67">
        <f>$I581+$J581+$K581+$M581+$N581+$O581+$P581+$Q581+$R581+IF(ISBLANK($E581),0,$F581*(1-VLOOKUP($E581,'INFO_Matières recyclables'!$I$6:$M$14,2,0)))</f>
        <v>0</v>
      </c>
      <c r="V581" s="67">
        <f>$G581+$H581+$K581+IF(ISBLANK($E581),0,$F581*VLOOKUP($E581,'INFO_Matières recyclables'!$I$6:$M$14,3,0))</f>
        <v>0</v>
      </c>
      <c r="W581" s="67">
        <f>$I581+$J581+$L581+$M581+$N581+$O581+$P581+$Q581+$R581+IF(ISBLANK($E581),0,$F581*(1-VLOOKUP($E581,'INFO_Matières recyclables'!$I$6:$M$14,3,0)))</f>
        <v>0</v>
      </c>
      <c r="X581" s="67">
        <f>$G581+$H581+$I581+IF(ISBLANK($E581),0,$F581*VLOOKUP($E581,'INFO_Matières recyclables'!$I$6:$M$14,4,0))</f>
        <v>0</v>
      </c>
      <c r="Y581" s="67">
        <f>$J581+$K581+$L581+$M581+$N581+$O581+$P581+$Q581+$R581+IF(ISBLANK($E581),0,$F581*(1-VLOOKUP($E581,'INFO_Matières recyclables'!$I$6:$M$14,4,0)))</f>
        <v>0</v>
      </c>
      <c r="Z581" s="67">
        <f>$G581+$H581+$I581+$J581+IF(ISBLANK($E581),0,$F581*VLOOKUP($E581,'INFO_Matières recyclables'!$I$6:$M$14,5,0))</f>
        <v>0</v>
      </c>
      <c r="AA581" s="67">
        <f>$K581+$L581+$M581+$N581+$O581+$P581+$Q581+$R581+IF(ISBLANK($E581),0,$F581*(1-VLOOKUP($E581,'INFO_Matières recyclables'!$I$6:$M$14,5,0)))</f>
        <v>0</v>
      </c>
    </row>
    <row r="582" spans="2:27" x14ac:dyDescent="0.35">
      <c r="B582" s="5"/>
      <c r="C582" s="5"/>
      <c r="D582" s="26"/>
      <c r="E582" s="56"/>
      <c r="F582" s="58"/>
      <c r="G582" s="54"/>
      <c r="H582" s="54"/>
      <c r="I582" s="54"/>
      <c r="J582" s="54"/>
      <c r="K582" s="54"/>
      <c r="L582" s="54"/>
      <c r="M582" s="54"/>
      <c r="N582" s="54"/>
      <c r="O582" s="54"/>
      <c r="P582" s="61"/>
      <c r="Q582" s="75"/>
      <c r="R582" s="66"/>
      <c r="T582" s="67">
        <f>$G582+$H582+$L582+IF(ISBLANK($E582),0,$F582*VLOOKUP($E582,'INFO_Matières recyclables'!$I$6:$M$14,2,0))</f>
        <v>0</v>
      </c>
      <c r="U582" s="67">
        <f>$I582+$J582+$K582+$M582+$N582+$O582+$P582+$Q582+$R582+IF(ISBLANK($E582),0,$F582*(1-VLOOKUP($E582,'INFO_Matières recyclables'!$I$6:$M$14,2,0)))</f>
        <v>0</v>
      </c>
      <c r="V582" s="67">
        <f>$G582+$H582+$K582+IF(ISBLANK($E582),0,$F582*VLOOKUP($E582,'INFO_Matières recyclables'!$I$6:$M$14,3,0))</f>
        <v>0</v>
      </c>
      <c r="W582" s="67">
        <f>$I582+$J582+$L582+$M582+$N582+$O582+$P582+$Q582+$R582+IF(ISBLANK($E582),0,$F582*(1-VLOOKUP($E582,'INFO_Matières recyclables'!$I$6:$M$14,3,0)))</f>
        <v>0</v>
      </c>
      <c r="X582" s="67">
        <f>$G582+$H582+$I582+IF(ISBLANK($E582),0,$F582*VLOOKUP($E582,'INFO_Matières recyclables'!$I$6:$M$14,4,0))</f>
        <v>0</v>
      </c>
      <c r="Y582" s="67">
        <f>$J582+$K582+$L582+$M582+$N582+$O582+$P582+$Q582+$R582+IF(ISBLANK($E582),0,$F582*(1-VLOOKUP($E582,'INFO_Matières recyclables'!$I$6:$M$14,4,0)))</f>
        <v>0</v>
      </c>
      <c r="Z582" s="67">
        <f>$G582+$H582+$I582+$J582+IF(ISBLANK($E582),0,$F582*VLOOKUP($E582,'INFO_Matières recyclables'!$I$6:$M$14,5,0))</f>
        <v>0</v>
      </c>
      <c r="AA582" s="67">
        <f>$K582+$L582+$M582+$N582+$O582+$P582+$Q582+$R582+IF(ISBLANK($E582),0,$F582*(1-VLOOKUP($E582,'INFO_Matières recyclables'!$I$6:$M$14,5,0)))</f>
        <v>0</v>
      </c>
    </row>
    <row r="583" spans="2:27" x14ac:dyDescent="0.35">
      <c r="B583" s="5"/>
      <c r="C583" s="5"/>
      <c r="D583" s="26"/>
      <c r="E583" s="56"/>
      <c r="F583" s="58"/>
      <c r="G583" s="54"/>
      <c r="H583" s="54"/>
      <c r="I583" s="54"/>
      <c r="J583" s="54"/>
      <c r="K583" s="54"/>
      <c r="L583" s="54"/>
      <c r="M583" s="54"/>
      <c r="N583" s="54"/>
      <c r="O583" s="54"/>
      <c r="P583" s="61"/>
      <c r="Q583" s="75"/>
      <c r="R583" s="66"/>
      <c r="T583" s="67">
        <f>$G583+$H583+$L583+IF(ISBLANK($E583),0,$F583*VLOOKUP($E583,'INFO_Matières recyclables'!$I$6:$M$14,2,0))</f>
        <v>0</v>
      </c>
      <c r="U583" s="67">
        <f>$I583+$J583+$K583+$M583+$N583+$O583+$P583+$Q583+$R583+IF(ISBLANK($E583),0,$F583*(1-VLOOKUP($E583,'INFO_Matières recyclables'!$I$6:$M$14,2,0)))</f>
        <v>0</v>
      </c>
      <c r="V583" s="67">
        <f>$G583+$H583+$K583+IF(ISBLANK($E583),0,$F583*VLOOKUP($E583,'INFO_Matières recyclables'!$I$6:$M$14,3,0))</f>
        <v>0</v>
      </c>
      <c r="W583" s="67">
        <f>$I583+$J583+$L583+$M583+$N583+$O583+$P583+$Q583+$R583+IF(ISBLANK($E583),0,$F583*(1-VLOOKUP($E583,'INFO_Matières recyclables'!$I$6:$M$14,3,0)))</f>
        <v>0</v>
      </c>
      <c r="X583" s="67">
        <f>$G583+$H583+$I583+IF(ISBLANK($E583),0,$F583*VLOOKUP($E583,'INFO_Matières recyclables'!$I$6:$M$14,4,0))</f>
        <v>0</v>
      </c>
      <c r="Y583" s="67">
        <f>$J583+$K583+$L583+$M583+$N583+$O583+$P583+$Q583+$R583+IF(ISBLANK($E583),0,$F583*(1-VLOOKUP($E583,'INFO_Matières recyclables'!$I$6:$M$14,4,0)))</f>
        <v>0</v>
      </c>
      <c r="Z583" s="67">
        <f>$G583+$H583+$I583+$J583+IF(ISBLANK($E583),0,$F583*VLOOKUP($E583,'INFO_Matières recyclables'!$I$6:$M$14,5,0))</f>
        <v>0</v>
      </c>
      <c r="AA583" s="67">
        <f>$K583+$L583+$M583+$N583+$O583+$P583+$Q583+$R583+IF(ISBLANK($E583),0,$F583*(1-VLOOKUP($E583,'INFO_Matières recyclables'!$I$6:$M$14,5,0)))</f>
        <v>0</v>
      </c>
    </row>
    <row r="584" spans="2:27" x14ac:dyDescent="0.35">
      <c r="B584" s="5"/>
      <c r="C584" s="5"/>
      <c r="D584" s="26"/>
      <c r="E584" s="56"/>
      <c r="F584" s="58"/>
      <c r="G584" s="54"/>
      <c r="H584" s="54"/>
      <c r="I584" s="54"/>
      <c r="J584" s="54"/>
      <c r="K584" s="54"/>
      <c r="L584" s="54"/>
      <c r="M584" s="54"/>
      <c r="N584" s="54"/>
      <c r="O584" s="54"/>
      <c r="P584" s="61"/>
      <c r="Q584" s="75"/>
      <c r="R584" s="66"/>
      <c r="T584" s="67">
        <f>$G584+$H584+$L584+IF(ISBLANK($E584),0,$F584*VLOOKUP($E584,'INFO_Matières recyclables'!$I$6:$M$14,2,0))</f>
        <v>0</v>
      </c>
      <c r="U584" s="67">
        <f>$I584+$J584+$K584+$M584+$N584+$O584+$P584+$Q584+$R584+IF(ISBLANK($E584),0,$F584*(1-VLOOKUP($E584,'INFO_Matières recyclables'!$I$6:$M$14,2,0)))</f>
        <v>0</v>
      </c>
      <c r="V584" s="67">
        <f>$G584+$H584+$K584+IF(ISBLANK($E584),0,$F584*VLOOKUP($E584,'INFO_Matières recyclables'!$I$6:$M$14,3,0))</f>
        <v>0</v>
      </c>
      <c r="W584" s="67">
        <f>$I584+$J584+$L584+$M584+$N584+$O584+$P584+$Q584+$R584+IF(ISBLANK($E584),0,$F584*(1-VLOOKUP($E584,'INFO_Matières recyclables'!$I$6:$M$14,3,0)))</f>
        <v>0</v>
      </c>
      <c r="X584" s="67">
        <f>$G584+$H584+$I584+IF(ISBLANK($E584),0,$F584*VLOOKUP($E584,'INFO_Matières recyclables'!$I$6:$M$14,4,0))</f>
        <v>0</v>
      </c>
      <c r="Y584" s="67">
        <f>$J584+$K584+$L584+$M584+$N584+$O584+$P584+$Q584+$R584+IF(ISBLANK($E584),0,$F584*(1-VLOOKUP($E584,'INFO_Matières recyclables'!$I$6:$M$14,4,0)))</f>
        <v>0</v>
      </c>
      <c r="Z584" s="67">
        <f>$G584+$H584+$I584+$J584+IF(ISBLANK($E584),0,$F584*VLOOKUP($E584,'INFO_Matières recyclables'!$I$6:$M$14,5,0))</f>
        <v>0</v>
      </c>
      <c r="AA584" s="67">
        <f>$K584+$L584+$M584+$N584+$O584+$P584+$Q584+$R584+IF(ISBLANK($E584),0,$F584*(1-VLOOKUP($E584,'INFO_Matières recyclables'!$I$6:$M$14,5,0)))</f>
        <v>0</v>
      </c>
    </row>
    <row r="585" spans="2:27" x14ac:dyDescent="0.35">
      <c r="B585" s="5"/>
      <c r="C585" s="5"/>
      <c r="D585" s="26"/>
      <c r="E585" s="56"/>
      <c r="F585" s="58"/>
      <c r="G585" s="54"/>
      <c r="H585" s="54"/>
      <c r="I585" s="54"/>
      <c r="J585" s="54"/>
      <c r="K585" s="54"/>
      <c r="L585" s="54"/>
      <c r="M585" s="54"/>
      <c r="N585" s="54"/>
      <c r="O585" s="54"/>
      <c r="P585" s="61"/>
      <c r="Q585" s="75"/>
      <c r="R585" s="66"/>
      <c r="T585" s="67">
        <f>$G585+$H585+$L585+IF(ISBLANK($E585),0,$F585*VLOOKUP($E585,'INFO_Matières recyclables'!$I$6:$M$14,2,0))</f>
        <v>0</v>
      </c>
      <c r="U585" s="67">
        <f>$I585+$J585+$K585+$M585+$N585+$O585+$P585+$Q585+$R585+IF(ISBLANK($E585),0,$F585*(1-VLOOKUP($E585,'INFO_Matières recyclables'!$I$6:$M$14,2,0)))</f>
        <v>0</v>
      </c>
      <c r="V585" s="67">
        <f>$G585+$H585+$K585+IF(ISBLANK($E585),0,$F585*VLOOKUP($E585,'INFO_Matières recyclables'!$I$6:$M$14,3,0))</f>
        <v>0</v>
      </c>
      <c r="W585" s="67">
        <f>$I585+$J585+$L585+$M585+$N585+$O585+$P585+$Q585+$R585+IF(ISBLANK($E585),0,$F585*(1-VLOOKUP($E585,'INFO_Matières recyclables'!$I$6:$M$14,3,0)))</f>
        <v>0</v>
      </c>
      <c r="X585" s="67">
        <f>$G585+$H585+$I585+IF(ISBLANK($E585),0,$F585*VLOOKUP($E585,'INFO_Matières recyclables'!$I$6:$M$14,4,0))</f>
        <v>0</v>
      </c>
      <c r="Y585" s="67">
        <f>$J585+$K585+$L585+$M585+$N585+$O585+$P585+$Q585+$R585+IF(ISBLANK($E585),0,$F585*(1-VLOOKUP($E585,'INFO_Matières recyclables'!$I$6:$M$14,4,0)))</f>
        <v>0</v>
      </c>
      <c r="Z585" s="67">
        <f>$G585+$H585+$I585+$J585+IF(ISBLANK($E585),0,$F585*VLOOKUP($E585,'INFO_Matières recyclables'!$I$6:$M$14,5,0))</f>
        <v>0</v>
      </c>
      <c r="AA585" s="67">
        <f>$K585+$L585+$M585+$N585+$O585+$P585+$Q585+$R585+IF(ISBLANK($E585),0,$F585*(1-VLOOKUP($E585,'INFO_Matières recyclables'!$I$6:$M$14,5,0)))</f>
        <v>0</v>
      </c>
    </row>
    <row r="586" spans="2:27" x14ac:dyDescent="0.35">
      <c r="B586" s="5"/>
      <c r="C586" s="5"/>
      <c r="D586" s="26"/>
      <c r="E586" s="56"/>
      <c r="F586" s="58"/>
      <c r="G586" s="54"/>
      <c r="H586" s="54"/>
      <c r="I586" s="54"/>
      <c r="J586" s="54"/>
      <c r="K586" s="54"/>
      <c r="L586" s="54"/>
      <c r="M586" s="54"/>
      <c r="N586" s="54"/>
      <c r="O586" s="54"/>
      <c r="P586" s="61"/>
      <c r="Q586" s="75"/>
      <c r="R586" s="66"/>
      <c r="T586" s="67">
        <f>$G586+$H586+$L586+IF(ISBLANK($E586),0,$F586*VLOOKUP($E586,'INFO_Matières recyclables'!$I$6:$M$14,2,0))</f>
        <v>0</v>
      </c>
      <c r="U586" s="67">
        <f>$I586+$J586+$K586+$M586+$N586+$O586+$P586+$Q586+$R586+IF(ISBLANK($E586),0,$F586*(1-VLOOKUP($E586,'INFO_Matières recyclables'!$I$6:$M$14,2,0)))</f>
        <v>0</v>
      </c>
      <c r="V586" s="67">
        <f>$G586+$H586+$K586+IF(ISBLANK($E586),0,$F586*VLOOKUP($E586,'INFO_Matières recyclables'!$I$6:$M$14,3,0))</f>
        <v>0</v>
      </c>
      <c r="W586" s="67">
        <f>$I586+$J586+$L586+$M586+$N586+$O586+$P586+$Q586+$R586+IF(ISBLANK($E586),0,$F586*(1-VLOOKUP($E586,'INFO_Matières recyclables'!$I$6:$M$14,3,0)))</f>
        <v>0</v>
      </c>
      <c r="X586" s="67">
        <f>$G586+$H586+$I586+IF(ISBLANK($E586),0,$F586*VLOOKUP($E586,'INFO_Matières recyclables'!$I$6:$M$14,4,0))</f>
        <v>0</v>
      </c>
      <c r="Y586" s="67">
        <f>$J586+$K586+$L586+$M586+$N586+$O586+$P586+$Q586+$R586+IF(ISBLANK($E586),0,$F586*(1-VLOOKUP($E586,'INFO_Matières recyclables'!$I$6:$M$14,4,0)))</f>
        <v>0</v>
      </c>
      <c r="Z586" s="67">
        <f>$G586+$H586+$I586+$J586+IF(ISBLANK($E586),0,$F586*VLOOKUP($E586,'INFO_Matières recyclables'!$I$6:$M$14,5,0))</f>
        <v>0</v>
      </c>
      <c r="AA586" s="67">
        <f>$K586+$L586+$M586+$N586+$O586+$P586+$Q586+$R586+IF(ISBLANK($E586),0,$F586*(1-VLOOKUP($E586,'INFO_Matières recyclables'!$I$6:$M$14,5,0)))</f>
        <v>0</v>
      </c>
    </row>
    <row r="587" spans="2:27" x14ac:dyDescent="0.35">
      <c r="B587" s="5"/>
      <c r="C587" s="5"/>
      <c r="D587" s="26"/>
      <c r="E587" s="56"/>
      <c r="F587" s="58"/>
      <c r="G587" s="54"/>
      <c r="H587" s="54"/>
      <c r="I587" s="54"/>
      <c r="J587" s="54"/>
      <c r="K587" s="54"/>
      <c r="L587" s="54"/>
      <c r="M587" s="54"/>
      <c r="N587" s="54"/>
      <c r="O587" s="54"/>
      <c r="P587" s="61"/>
      <c r="Q587" s="75"/>
      <c r="R587" s="66"/>
      <c r="T587" s="67">
        <f>$G587+$H587+$L587+IF(ISBLANK($E587),0,$F587*VLOOKUP($E587,'INFO_Matières recyclables'!$I$6:$M$14,2,0))</f>
        <v>0</v>
      </c>
      <c r="U587" s="67">
        <f>$I587+$J587+$K587+$M587+$N587+$O587+$P587+$Q587+$R587+IF(ISBLANK($E587),0,$F587*(1-VLOOKUP($E587,'INFO_Matières recyclables'!$I$6:$M$14,2,0)))</f>
        <v>0</v>
      </c>
      <c r="V587" s="67">
        <f>$G587+$H587+$K587+IF(ISBLANK($E587),0,$F587*VLOOKUP($E587,'INFO_Matières recyclables'!$I$6:$M$14,3,0))</f>
        <v>0</v>
      </c>
      <c r="W587" s="67">
        <f>$I587+$J587+$L587+$M587+$N587+$O587+$P587+$Q587+$R587+IF(ISBLANK($E587),0,$F587*(1-VLOOKUP($E587,'INFO_Matières recyclables'!$I$6:$M$14,3,0)))</f>
        <v>0</v>
      </c>
      <c r="X587" s="67">
        <f>$G587+$H587+$I587+IF(ISBLANK($E587),0,$F587*VLOOKUP($E587,'INFO_Matières recyclables'!$I$6:$M$14,4,0))</f>
        <v>0</v>
      </c>
      <c r="Y587" s="67">
        <f>$J587+$K587+$L587+$M587+$N587+$O587+$P587+$Q587+$R587+IF(ISBLANK($E587),0,$F587*(1-VLOOKUP($E587,'INFO_Matières recyclables'!$I$6:$M$14,4,0)))</f>
        <v>0</v>
      </c>
      <c r="Z587" s="67">
        <f>$G587+$H587+$I587+$J587+IF(ISBLANK($E587),0,$F587*VLOOKUP($E587,'INFO_Matières recyclables'!$I$6:$M$14,5,0))</f>
        <v>0</v>
      </c>
      <c r="AA587" s="67">
        <f>$K587+$L587+$M587+$N587+$O587+$P587+$Q587+$R587+IF(ISBLANK($E587),0,$F587*(1-VLOOKUP($E587,'INFO_Matières recyclables'!$I$6:$M$14,5,0)))</f>
        <v>0</v>
      </c>
    </row>
    <row r="588" spans="2:27" x14ac:dyDescent="0.35">
      <c r="B588" s="5"/>
      <c r="C588" s="5"/>
      <c r="D588" s="26"/>
      <c r="E588" s="56"/>
      <c r="F588" s="58"/>
      <c r="G588" s="54"/>
      <c r="H588" s="54"/>
      <c r="I588" s="54"/>
      <c r="J588" s="54"/>
      <c r="K588" s="54"/>
      <c r="L588" s="54"/>
      <c r="M588" s="54"/>
      <c r="N588" s="54"/>
      <c r="O588" s="54"/>
      <c r="P588" s="61"/>
      <c r="Q588" s="75"/>
      <c r="R588" s="66"/>
      <c r="T588" s="67">
        <f>$G588+$H588+$L588+IF(ISBLANK($E588),0,$F588*VLOOKUP($E588,'INFO_Matières recyclables'!$I$6:$M$14,2,0))</f>
        <v>0</v>
      </c>
      <c r="U588" s="67">
        <f>$I588+$J588+$K588+$M588+$N588+$O588+$P588+$Q588+$R588+IF(ISBLANK($E588),0,$F588*(1-VLOOKUP($E588,'INFO_Matières recyclables'!$I$6:$M$14,2,0)))</f>
        <v>0</v>
      </c>
      <c r="V588" s="67">
        <f>$G588+$H588+$K588+IF(ISBLANK($E588),0,$F588*VLOOKUP($E588,'INFO_Matières recyclables'!$I$6:$M$14,3,0))</f>
        <v>0</v>
      </c>
      <c r="W588" s="67">
        <f>$I588+$J588+$L588+$M588+$N588+$O588+$P588+$Q588+$R588+IF(ISBLANK($E588),0,$F588*(1-VLOOKUP($E588,'INFO_Matières recyclables'!$I$6:$M$14,3,0)))</f>
        <v>0</v>
      </c>
      <c r="X588" s="67">
        <f>$G588+$H588+$I588+IF(ISBLANK($E588),0,$F588*VLOOKUP($E588,'INFO_Matières recyclables'!$I$6:$M$14,4,0))</f>
        <v>0</v>
      </c>
      <c r="Y588" s="67">
        <f>$J588+$K588+$L588+$M588+$N588+$O588+$P588+$Q588+$R588+IF(ISBLANK($E588),0,$F588*(1-VLOOKUP($E588,'INFO_Matières recyclables'!$I$6:$M$14,4,0)))</f>
        <v>0</v>
      </c>
      <c r="Z588" s="67">
        <f>$G588+$H588+$I588+$J588+IF(ISBLANK($E588),0,$F588*VLOOKUP($E588,'INFO_Matières recyclables'!$I$6:$M$14,5,0))</f>
        <v>0</v>
      </c>
      <c r="AA588" s="67">
        <f>$K588+$L588+$M588+$N588+$O588+$P588+$Q588+$R588+IF(ISBLANK($E588),0,$F588*(1-VLOOKUP($E588,'INFO_Matières recyclables'!$I$6:$M$14,5,0)))</f>
        <v>0</v>
      </c>
    </row>
    <row r="589" spans="2:27" x14ac:dyDescent="0.35">
      <c r="B589" s="5"/>
      <c r="C589" s="5"/>
      <c r="D589" s="26"/>
      <c r="E589" s="56"/>
      <c r="F589" s="58"/>
      <c r="G589" s="54"/>
      <c r="H589" s="54"/>
      <c r="I589" s="54"/>
      <c r="J589" s="54"/>
      <c r="K589" s="54"/>
      <c r="L589" s="54"/>
      <c r="M589" s="54"/>
      <c r="N589" s="54"/>
      <c r="O589" s="54"/>
      <c r="P589" s="61"/>
      <c r="Q589" s="75"/>
      <c r="R589" s="66"/>
      <c r="T589" s="67">
        <f>$G589+$H589+$L589+IF(ISBLANK($E589),0,$F589*VLOOKUP($E589,'INFO_Matières recyclables'!$I$6:$M$14,2,0))</f>
        <v>0</v>
      </c>
      <c r="U589" s="67">
        <f>$I589+$J589+$K589+$M589+$N589+$O589+$P589+$Q589+$R589+IF(ISBLANK($E589),0,$F589*(1-VLOOKUP($E589,'INFO_Matières recyclables'!$I$6:$M$14,2,0)))</f>
        <v>0</v>
      </c>
      <c r="V589" s="67">
        <f>$G589+$H589+$K589+IF(ISBLANK($E589),0,$F589*VLOOKUP($E589,'INFO_Matières recyclables'!$I$6:$M$14,3,0))</f>
        <v>0</v>
      </c>
      <c r="W589" s="67">
        <f>$I589+$J589+$L589+$M589+$N589+$O589+$P589+$Q589+$R589+IF(ISBLANK($E589),0,$F589*(1-VLOOKUP($E589,'INFO_Matières recyclables'!$I$6:$M$14,3,0)))</f>
        <v>0</v>
      </c>
      <c r="X589" s="67">
        <f>$G589+$H589+$I589+IF(ISBLANK($E589),0,$F589*VLOOKUP($E589,'INFO_Matières recyclables'!$I$6:$M$14,4,0))</f>
        <v>0</v>
      </c>
      <c r="Y589" s="67">
        <f>$J589+$K589+$L589+$M589+$N589+$O589+$P589+$Q589+$R589+IF(ISBLANK($E589),0,$F589*(1-VLOOKUP($E589,'INFO_Matières recyclables'!$I$6:$M$14,4,0)))</f>
        <v>0</v>
      </c>
      <c r="Z589" s="67">
        <f>$G589+$H589+$I589+$J589+IF(ISBLANK($E589),0,$F589*VLOOKUP($E589,'INFO_Matières recyclables'!$I$6:$M$14,5,0))</f>
        <v>0</v>
      </c>
      <c r="AA589" s="67">
        <f>$K589+$L589+$M589+$N589+$O589+$P589+$Q589+$R589+IF(ISBLANK($E589),0,$F589*(1-VLOOKUP($E589,'INFO_Matières recyclables'!$I$6:$M$14,5,0)))</f>
        <v>0</v>
      </c>
    </row>
    <row r="590" spans="2:27" x14ac:dyDescent="0.35">
      <c r="B590" s="5"/>
      <c r="C590" s="5"/>
      <c r="D590" s="26"/>
      <c r="E590" s="56"/>
      <c r="F590" s="58"/>
      <c r="G590" s="54"/>
      <c r="H590" s="54"/>
      <c r="I590" s="54"/>
      <c r="J590" s="54"/>
      <c r="K590" s="54"/>
      <c r="L590" s="54"/>
      <c r="M590" s="54"/>
      <c r="N590" s="54"/>
      <c r="O590" s="54"/>
      <c r="P590" s="61"/>
      <c r="Q590" s="75"/>
      <c r="R590" s="66"/>
      <c r="T590" s="67">
        <f>$G590+$H590+$L590+IF(ISBLANK($E590),0,$F590*VLOOKUP($E590,'INFO_Matières recyclables'!$I$6:$M$14,2,0))</f>
        <v>0</v>
      </c>
      <c r="U590" s="67">
        <f>$I590+$J590+$K590+$M590+$N590+$O590+$P590+$Q590+$R590+IF(ISBLANK($E590),0,$F590*(1-VLOOKUP($E590,'INFO_Matières recyclables'!$I$6:$M$14,2,0)))</f>
        <v>0</v>
      </c>
      <c r="V590" s="67">
        <f>$G590+$H590+$K590+IF(ISBLANK($E590),0,$F590*VLOOKUP($E590,'INFO_Matières recyclables'!$I$6:$M$14,3,0))</f>
        <v>0</v>
      </c>
      <c r="W590" s="67">
        <f>$I590+$J590+$L590+$M590+$N590+$O590+$P590+$Q590+$R590+IF(ISBLANK($E590),0,$F590*(1-VLOOKUP($E590,'INFO_Matières recyclables'!$I$6:$M$14,3,0)))</f>
        <v>0</v>
      </c>
      <c r="X590" s="67">
        <f>$G590+$H590+$I590+IF(ISBLANK($E590),0,$F590*VLOOKUP($E590,'INFO_Matières recyclables'!$I$6:$M$14,4,0))</f>
        <v>0</v>
      </c>
      <c r="Y590" s="67">
        <f>$J590+$K590+$L590+$M590+$N590+$O590+$P590+$Q590+$R590+IF(ISBLANK($E590),0,$F590*(1-VLOOKUP($E590,'INFO_Matières recyclables'!$I$6:$M$14,4,0)))</f>
        <v>0</v>
      </c>
      <c r="Z590" s="67">
        <f>$G590+$H590+$I590+$J590+IF(ISBLANK($E590),0,$F590*VLOOKUP($E590,'INFO_Matières recyclables'!$I$6:$M$14,5,0))</f>
        <v>0</v>
      </c>
      <c r="AA590" s="67">
        <f>$K590+$L590+$M590+$N590+$O590+$P590+$Q590+$R590+IF(ISBLANK($E590),0,$F590*(1-VLOOKUP($E590,'INFO_Matières recyclables'!$I$6:$M$14,5,0)))</f>
        <v>0</v>
      </c>
    </row>
    <row r="591" spans="2:27" x14ac:dyDescent="0.35">
      <c r="B591" s="5"/>
      <c r="C591" s="5"/>
      <c r="D591" s="26"/>
      <c r="E591" s="56"/>
      <c r="F591" s="58"/>
      <c r="G591" s="54"/>
      <c r="H591" s="54"/>
      <c r="I591" s="54"/>
      <c r="J591" s="54"/>
      <c r="K591" s="54"/>
      <c r="L591" s="54"/>
      <c r="M591" s="54"/>
      <c r="N591" s="54"/>
      <c r="O591" s="54"/>
      <c r="P591" s="61"/>
      <c r="Q591" s="75"/>
      <c r="R591" s="66"/>
      <c r="T591" s="67">
        <f>$G591+$H591+$L591+IF(ISBLANK($E591),0,$F591*VLOOKUP($E591,'INFO_Matières recyclables'!$I$6:$M$14,2,0))</f>
        <v>0</v>
      </c>
      <c r="U591" s="67">
        <f>$I591+$J591+$K591+$M591+$N591+$O591+$P591+$Q591+$R591+IF(ISBLANK($E591),0,$F591*(1-VLOOKUP($E591,'INFO_Matières recyclables'!$I$6:$M$14,2,0)))</f>
        <v>0</v>
      </c>
      <c r="V591" s="67">
        <f>$G591+$H591+$K591+IF(ISBLANK($E591),0,$F591*VLOOKUP($E591,'INFO_Matières recyclables'!$I$6:$M$14,3,0))</f>
        <v>0</v>
      </c>
      <c r="W591" s="67">
        <f>$I591+$J591+$L591+$M591+$N591+$O591+$P591+$Q591+$R591+IF(ISBLANK($E591),0,$F591*(1-VLOOKUP($E591,'INFO_Matières recyclables'!$I$6:$M$14,3,0)))</f>
        <v>0</v>
      </c>
      <c r="X591" s="67">
        <f>$G591+$H591+$I591+IF(ISBLANK($E591),0,$F591*VLOOKUP($E591,'INFO_Matières recyclables'!$I$6:$M$14,4,0))</f>
        <v>0</v>
      </c>
      <c r="Y591" s="67">
        <f>$J591+$K591+$L591+$M591+$N591+$O591+$P591+$Q591+$R591+IF(ISBLANK($E591),0,$F591*(1-VLOOKUP($E591,'INFO_Matières recyclables'!$I$6:$M$14,4,0)))</f>
        <v>0</v>
      </c>
      <c r="Z591" s="67">
        <f>$G591+$H591+$I591+$J591+IF(ISBLANK($E591),0,$F591*VLOOKUP($E591,'INFO_Matières recyclables'!$I$6:$M$14,5,0))</f>
        <v>0</v>
      </c>
      <c r="AA591" s="67">
        <f>$K591+$L591+$M591+$N591+$O591+$P591+$Q591+$R591+IF(ISBLANK($E591),0,$F591*(1-VLOOKUP($E591,'INFO_Matières recyclables'!$I$6:$M$14,5,0)))</f>
        <v>0</v>
      </c>
    </row>
    <row r="592" spans="2:27" x14ac:dyDescent="0.35">
      <c r="B592" s="5"/>
      <c r="C592" s="5"/>
      <c r="D592" s="26"/>
      <c r="E592" s="56"/>
      <c r="F592" s="58"/>
      <c r="G592" s="54"/>
      <c r="H592" s="54"/>
      <c r="I592" s="54"/>
      <c r="J592" s="54"/>
      <c r="K592" s="54"/>
      <c r="L592" s="54"/>
      <c r="M592" s="54"/>
      <c r="N592" s="54"/>
      <c r="O592" s="54"/>
      <c r="P592" s="61"/>
      <c r="Q592" s="75"/>
      <c r="R592" s="66"/>
      <c r="T592" s="67">
        <f>$G592+$H592+$L592+IF(ISBLANK($E592),0,$F592*VLOOKUP($E592,'INFO_Matières recyclables'!$I$6:$M$14,2,0))</f>
        <v>0</v>
      </c>
      <c r="U592" s="67">
        <f>$I592+$J592+$K592+$M592+$N592+$O592+$P592+$Q592+$R592+IF(ISBLANK($E592),0,$F592*(1-VLOOKUP($E592,'INFO_Matières recyclables'!$I$6:$M$14,2,0)))</f>
        <v>0</v>
      </c>
      <c r="V592" s="67">
        <f>$G592+$H592+$K592+IF(ISBLANK($E592),0,$F592*VLOOKUP($E592,'INFO_Matières recyclables'!$I$6:$M$14,3,0))</f>
        <v>0</v>
      </c>
      <c r="W592" s="67">
        <f>$I592+$J592+$L592+$M592+$N592+$O592+$P592+$Q592+$R592+IF(ISBLANK($E592),0,$F592*(1-VLOOKUP($E592,'INFO_Matières recyclables'!$I$6:$M$14,3,0)))</f>
        <v>0</v>
      </c>
      <c r="X592" s="67">
        <f>$G592+$H592+$I592+IF(ISBLANK($E592),0,$F592*VLOOKUP($E592,'INFO_Matières recyclables'!$I$6:$M$14,4,0))</f>
        <v>0</v>
      </c>
      <c r="Y592" s="67">
        <f>$J592+$K592+$L592+$M592+$N592+$O592+$P592+$Q592+$R592+IF(ISBLANK($E592),0,$F592*(1-VLOOKUP($E592,'INFO_Matières recyclables'!$I$6:$M$14,4,0)))</f>
        <v>0</v>
      </c>
      <c r="Z592" s="67">
        <f>$G592+$H592+$I592+$J592+IF(ISBLANK($E592),0,$F592*VLOOKUP($E592,'INFO_Matières recyclables'!$I$6:$M$14,5,0))</f>
        <v>0</v>
      </c>
      <c r="AA592" s="67">
        <f>$K592+$L592+$M592+$N592+$O592+$P592+$Q592+$R592+IF(ISBLANK($E592),0,$F592*(1-VLOOKUP($E592,'INFO_Matières recyclables'!$I$6:$M$14,5,0)))</f>
        <v>0</v>
      </c>
    </row>
    <row r="593" spans="2:27" x14ac:dyDescent="0.35">
      <c r="B593" s="5"/>
      <c r="C593" s="5"/>
      <c r="D593" s="26"/>
      <c r="E593" s="56"/>
      <c r="F593" s="58"/>
      <c r="G593" s="54"/>
      <c r="H593" s="54"/>
      <c r="I593" s="54"/>
      <c r="J593" s="54"/>
      <c r="K593" s="54"/>
      <c r="L593" s="54"/>
      <c r="M593" s="54"/>
      <c r="N593" s="54"/>
      <c r="O593" s="54"/>
      <c r="P593" s="61"/>
      <c r="Q593" s="75"/>
      <c r="R593" s="66"/>
      <c r="T593" s="67">
        <f>$G593+$H593+$L593+IF(ISBLANK($E593),0,$F593*VLOOKUP($E593,'INFO_Matières recyclables'!$I$6:$M$14,2,0))</f>
        <v>0</v>
      </c>
      <c r="U593" s="67">
        <f>$I593+$J593+$K593+$M593+$N593+$O593+$P593+$Q593+$R593+IF(ISBLANK($E593),0,$F593*(1-VLOOKUP($E593,'INFO_Matières recyclables'!$I$6:$M$14,2,0)))</f>
        <v>0</v>
      </c>
      <c r="V593" s="67">
        <f>$G593+$H593+$K593+IF(ISBLANK($E593),0,$F593*VLOOKUP($E593,'INFO_Matières recyclables'!$I$6:$M$14,3,0))</f>
        <v>0</v>
      </c>
      <c r="W593" s="67">
        <f>$I593+$J593+$L593+$M593+$N593+$O593+$P593+$Q593+$R593+IF(ISBLANK($E593),0,$F593*(1-VLOOKUP($E593,'INFO_Matières recyclables'!$I$6:$M$14,3,0)))</f>
        <v>0</v>
      </c>
      <c r="X593" s="67">
        <f>$G593+$H593+$I593+IF(ISBLANK($E593),0,$F593*VLOOKUP($E593,'INFO_Matières recyclables'!$I$6:$M$14,4,0))</f>
        <v>0</v>
      </c>
      <c r="Y593" s="67">
        <f>$J593+$K593+$L593+$M593+$N593+$O593+$P593+$Q593+$R593+IF(ISBLANK($E593),0,$F593*(1-VLOOKUP($E593,'INFO_Matières recyclables'!$I$6:$M$14,4,0)))</f>
        <v>0</v>
      </c>
      <c r="Z593" s="67">
        <f>$G593+$H593+$I593+$J593+IF(ISBLANK($E593),0,$F593*VLOOKUP($E593,'INFO_Matières recyclables'!$I$6:$M$14,5,0))</f>
        <v>0</v>
      </c>
      <c r="AA593" s="67">
        <f>$K593+$L593+$M593+$N593+$O593+$P593+$Q593+$R593+IF(ISBLANK($E593),0,$F593*(1-VLOOKUP($E593,'INFO_Matières recyclables'!$I$6:$M$14,5,0)))</f>
        <v>0</v>
      </c>
    </row>
    <row r="594" spans="2:27" x14ac:dyDescent="0.35">
      <c r="B594" s="5"/>
      <c r="C594" s="5"/>
      <c r="D594" s="26"/>
      <c r="E594" s="56"/>
      <c r="F594" s="58"/>
      <c r="G594" s="54"/>
      <c r="H594" s="54"/>
      <c r="I594" s="54"/>
      <c r="J594" s="54"/>
      <c r="K594" s="54"/>
      <c r="L594" s="54"/>
      <c r="M594" s="54"/>
      <c r="N594" s="54"/>
      <c r="O594" s="54"/>
      <c r="P594" s="61"/>
      <c r="Q594" s="75"/>
      <c r="R594" s="66"/>
      <c r="T594" s="67">
        <f>$G594+$H594+$L594+IF(ISBLANK($E594),0,$F594*VLOOKUP($E594,'INFO_Matières recyclables'!$I$6:$M$14,2,0))</f>
        <v>0</v>
      </c>
      <c r="U594" s="67">
        <f>$I594+$J594+$K594+$M594+$N594+$O594+$P594+$Q594+$R594+IF(ISBLANK($E594),0,$F594*(1-VLOOKUP($E594,'INFO_Matières recyclables'!$I$6:$M$14,2,0)))</f>
        <v>0</v>
      </c>
      <c r="V594" s="67">
        <f>$G594+$H594+$K594+IF(ISBLANK($E594),0,$F594*VLOOKUP($E594,'INFO_Matières recyclables'!$I$6:$M$14,3,0))</f>
        <v>0</v>
      </c>
      <c r="W594" s="67">
        <f>$I594+$J594+$L594+$M594+$N594+$O594+$P594+$Q594+$R594+IF(ISBLANK($E594),0,$F594*(1-VLOOKUP($E594,'INFO_Matières recyclables'!$I$6:$M$14,3,0)))</f>
        <v>0</v>
      </c>
      <c r="X594" s="67">
        <f>$G594+$H594+$I594+IF(ISBLANK($E594),0,$F594*VLOOKUP($E594,'INFO_Matières recyclables'!$I$6:$M$14,4,0))</f>
        <v>0</v>
      </c>
      <c r="Y594" s="67">
        <f>$J594+$K594+$L594+$M594+$N594+$O594+$P594+$Q594+$R594+IF(ISBLANK($E594),0,$F594*(1-VLOOKUP($E594,'INFO_Matières recyclables'!$I$6:$M$14,4,0)))</f>
        <v>0</v>
      </c>
      <c r="Z594" s="67">
        <f>$G594+$H594+$I594+$J594+IF(ISBLANK($E594),0,$F594*VLOOKUP($E594,'INFO_Matières recyclables'!$I$6:$M$14,5,0))</f>
        <v>0</v>
      </c>
      <c r="AA594" s="67">
        <f>$K594+$L594+$M594+$N594+$O594+$P594+$Q594+$R594+IF(ISBLANK($E594),0,$F594*(1-VLOOKUP($E594,'INFO_Matières recyclables'!$I$6:$M$14,5,0)))</f>
        <v>0</v>
      </c>
    </row>
    <row r="595" spans="2:27" x14ac:dyDescent="0.35">
      <c r="B595" s="5"/>
      <c r="C595" s="5"/>
      <c r="D595" s="26"/>
      <c r="E595" s="56"/>
      <c r="F595" s="58"/>
      <c r="G595" s="54"/>
      <c r="H595" s="54"/>
      <c r="I595" s="54"/>
      <c r="J595" s="54"/>
      <c r="K595" s="54"/>
      <c r="L595" s="54"/>
      <c r="M595" s="54"/>
      <c r="N595" s="54"/>
      <c r="O595" s="54"/>
      <c r="P595" s="61"/>
      <c r="Q595" s="75"/>
      <c r="R595" s="66"/>
      <c r="T595" s="67">
        <f>$G595+$H595+$L595+IF(ISBLANK($E595),0,$F595*VLOOKUP($E595,'INFO_Matières recyclables'!$I$6:$M$14,2,0))</f>
        <v>0</v>
      </c>
      <c r="U595" s="67">
        <f>$I595+$J595+$K595+$M595+$N595+$O595+$P595+$Q595+$R595+IF(ISBLANK($E595),0,$F595*(1-VLOOKUP($E595,'INFO_Matières recyclables'!$I$6:$M$14,2,0)))</f>
        <v>0</v>
      </c>
      <c r="V595" s="67">
        <f>$G595+$H595+$K595+IF(ISBLANK($E595),0,$F595*VLOOKUP($E595,'INFO_Matières recyclables'!$I$6:$M$14,3,0))</f>
        <v>0</v>
      </c>
      <c r="W595" s="67">
        <f>$I595+$J595+$L595+$M595+$N595+$O595+$P595+$Q595+$R595+IF(ISBLANK($E595),0,$F595*(1-VLOOKUP($E595,'INFO_Matières recyclables'!$I$6:$M$14,3,0)))</f>
        <v>0</v>
      </c>
      <c r="X595" s="67">
        <f>$G595+$H595+$I595+IF(ISBLANK($E595),0,$F595*VLOOKUP($E595,'INFO_Matières recyclables'!$I$6:$M$14,4,0))</f>
        <v>0</v>
      </c>
      <c r="Y595" s="67">
        <f>$J595+$K595+$L595+$M595+$N595+$O595+$P595+$Q595+$R595+IF(ISBLANK($E595),0,$F595*(1-VLOOKUP($E595,'INFO_Matières recyclables'!$I$6:$M$14,4,0)))</f>
        <v>0</v>
      </c>
      <c r="Z595" s="67">
        <f>$G595+$H595+$I595+$J595+IF(ISBLANK($E595),0,$F595*VLOOKUP($E595,'INFO_Matières recyclables'!$I$6:$M$14,5,0))</f>
        <v>0</v>
      </c>
      <c r="AA595" s="67">
        <f>$K595+$L595+$M595+$N595+$O595+$P595+$Q595+$R595+IF(ISBLANK($E595),0,$F595*(1-VLOOKUP($E595,'INFO_Matières recyclables'!$I$6:$M$14,5,0)))</f>
        <v>0</v>
      </c>
    </row>
    <row r="596" spans="2:27" x14ac:dyDescent="0.35">
      <c r="B596" s="5"/>
      <c r="C596" s="5"/>
      <c r="D596" s="26"/>
      <c r="E596" s="56"/>
      <c r="F596" s="58"/>
      <c r="G596" s="54"/>
      <c r="H596" s="54"/>
      <c r="I596" s="54"/>
      <c r="J596" s="54"/>
      <c r="K596" s="54"/>
      <c r="L596" s="54"/>
      <c r="M596" s="54"/>
      <c r="N596" s="54"/>
      <c r="O596" s="54"/>
      <c r="P596" s="61"/>
      <c r="Q596" s="75"/>
      <c r="R596" s="66"/>
      <c r="T596" s="67">
        <f>$G596+$H596+$L596+IF(ISBLANK($E596),0,$F596*VLOOKUP($E596,'INFO_Matières recyclables'!$I$6:$M$14,2,0))</f>
        <v>0</v>
      </c>
      <c r="U596" s="67">
        <f>$I596+$J596+$K596+$M596+$N596+$O596+$P596+$Q596+$R596+IF(ISBLANK($E596),0,$F596*(1-VLOOKUP($E596,'INFO_Matières recyclables'!$I$6:$M$14,2,0)))</f>
        <v>0</v>
      </c>
      <c r="V596" s="67">
        <f>$G596+$H596+$K596+IF(ISBLANK($E596),0,$F596*VLOOKUP($E596,'INFO_Matières recyclables'!$I$6:$M$14,3,0))</f>
        <v>0</v>
      </c>
      <c r="W596" s="67">
        <f>$I596+$J596+$L596+$M596+$N596+$O596+$P596+$Q596+$R596+IF(ISBLANK($E596),0,$F596*(1-VLOOKUP($E596,'INFO_Matières recyclables'!$I$6:$M$14,3,0)))</f>
        <v>0</v>
      </c>
      <c r="X596" s="67">
        <f>$G596+$H596+$I596+IF(ISBLANK($E596),0,$F596*VLOOKUP($E596,'INFO_Matières recyclables'!$I$6:$M$14,4,0))</f>
        <v>0</v>
      </c>
      <c r="Y596" s="67">
        <f>$J596+$K596+$L596+$M596+$N596+$O596+$P596+$Q596+$R596+IF(ISBLANK($E596),0,$F596*(1-VLOOKUP($E596,'INFO_Matières recyclables'!$I$6:$M$14,4,0)))</f>
        <v>0</v>
      </c>
      <c r="Z596" s="67">
        <f>$G596+$H596+$I596+$J596+IF(ISBLANK($E596),0,$F596*VLOOKUP($E596,'INFO_Matières recyclables'!$I$6:$M$14,5,0))</f>
        <v>0</v>
      </c>
      <c r="AA596" s="67">
        <f>$K596+$L596+$M596+$N596+$O596+$P596+$Q596+$R596+IF(ISBLANK($E596),0,$F596*(1-VLOOKUP($E596,'INFO_Matières recyclables'!$I$6:$M$14,5,0)))</f>
        <v>0</v>
      </c>
    </row>
    <row r="597" spans="2:27" x14ac:dyDescent="0.35">
      <c r="B597" s="5"/>
      <c r="C597" s="5"/>
      <c r="D597" s="26"/>
      <c r="E597" s="56"/>
      <c r="F597" s="58"/>
      <c r="G597" s="54"/>
      <c r="H597" s="54"/>
      <c r="I597" s="54"/>
      <c r="J597" s="54"/>
      <c r="K597" s="54"/>
      <c r="L597" s="54"/>
      <c r="M597" s="54"/>
      <c r="N597" s="54"/>
      <c r="O597" s="54"/>
      <c r="P597" s="61"/>
      <c r="Q597" s="75"/>
      <c r="R597" s="66"/>
      <c r="T597" s="67">
        <f>$G597+$H597+$L597+IF(ISBLANK($E597),0,$F597*VLOOKUP($E597,'INFO_Matières recyclables'!$I$6:$M$14,2,0))</f>
        <v>0</v>
      </c>
      <c r="U597" s="67">
        <f>$I597+$J597+$K597+$M597+$N597+$O597+$P597+$Q597+$R597+IF(ISBLANK($E597),0,$F597*(1-VLOOKUP($E597,'INFO_Matières recyclables'!$I$6:$M$14,2,0)))</f>
        <v>0</v>
      </c>
      <c r="V597" s="67">
        <f>$G597+$H597+$K597+IF(ISBLANK($E597),0,$F597*VLOOKUP($E597,'INFO_Matières recyclables'!$I$6:$M$14,3,0))</f>
        <v>0</v>
      </c>
      <c r="W597" s="67">
        <f>$I597+$J597+$L597+$M597+$N597+$O597+$P597+$Q597+$R597+IF(ISBLANK($E597),0,$F597*(1-VLOOKUP($E597,'INFO_Matières recyclables'!$I$6:$M$14,3,0)))</f>
        <v>0</v>
      </c>
      <c r="X597" s="67">
        <f>$G597+$H597+$I597+IF(ISBLANK($E597),0,$F597*VLOOKUP($E597,'INFO_Matières recyclables'!$I$6:$M$14,4,0))</f>
        <v>0</v>
      </c>
      <c r="Y597" s="67">
        <f>$J597+$K597+$L597+$M597+$N597+$O597+$P597+$Q597+$R597+IF(ISBLANK($E597),0,$F597*(1-VLOOKUP($E597,'INFO_Matières recyclables'!$I$6:$M$14,4,0)))</f>
        <v>0</v>
      </c>
      <c r="Z597" s="67">
        <f>$G597+$H597+$I597+$J597+IF(ISBLANK($E597),0,$F597*VLOOKUP($E597,'INFO_Matières recyclables'!$I$6:$M$14,5,0))</f>
        <v>0</v>
      </c>
      <c r="AA597" s="67">
        <f>$K597+$L597+$M597+$N597+$O597+$P597+$Q597+$R597+IF(ISBLANK($E597),0,$F597*(1-VLOOKUP($E597,'INFO_Matières recyclables'!$I$6:$M$14,5,0)))</f>
        <v>0</v>
      </c>
    </row>
    <row r="598" spans="2:27" x14ac:dyDescent="0.35">
      <c r="B598" s="5"/>
      <c r="C598" s="5"/>
      <c r="D598" s="26"/>
      <c r="E598" s="56"/>
      <c r="F598" s="58"/>
      <c r="G598" s="54"/>
      <c r="H598" s="54"/>
      <c r="I598" s="54"/>
      <c r="J598" s="54"/>
      <c r="K598" s="54"/>
      <c r="L598" s="54"/>
      <c r="M598" s="54"/>
      <c r="N598" s="54"/>
      <c r="O598" s="54"/>
      <c r="P598" s="61"/>
      <c r="Q598" s="75"/>
      <c r="R598" s="66"/>
      <c r="T598" s="67">
        <f>$G598+$H598+$L598+IF(ISBLANK($E598),0,$F598*VLOOKUP($E598,'INFO_Matières recyclables'!$I$6:$M$14,2,0))</f>
        <v>0</v>
      </c>
      <c r="U598" s="67">
        <f>$I598+$J598+$K598+$M598+$N598+$O598+$P598+$Q598+$R598+IF(ISBLANK($E598),0,$F598*(1-VLOOKUP($E598,'INFO_Matières recyclables'!$I$6:$M$14,2,0)))</f>
        <v>0</v>
      </c>
      <c r="V598" s="67">
        <f>$G598+$H598+$K598+IF(ISBLANK($E598),0,$F598*VLOOKUP($E598,'INFO_Matières recyclables'!$I$6:$M$14,3,0))</f>
        <v>0</v>
      </c>
      <c r="W598" s="67">
        <f>$I598+$J598+$L598+$M598+$N598+$O598+$P598+$Q598+$R598+IF(ISBLANK($E598),0,$F598*(1-VLOOKUP($E598,'INFO_Matières recyclables'!$I$6:$M$14,3,0)))</f>
        <v>0</v>
      </c>
      <c r="X598" s="67">
        <f>$G598+$H598+$I598+IF(ISBLANK($E598),0,$F598*VLOOKUP($E598,'INFO_Matières recyclables'!$I$6:$M$14,4,0))</f>
        <v>0</v>
      </c>
      <c r="Y598" s="67">
        <f>$J598+$K598+$L598+$M598+$N598+$O598+$P598+$Q598+$R598+IF(ISBLANK($E598),0,$F598*(1-VLOOKUP($E598,'INFO_Matières recyclables'!$I$6:$M$14,4,0)))</f>
        <v>0</v>
      </c>
      <c r="Z598" s="67">
        <f>$G598+$H598+$I598+$J598+IF(ISBLANK($E598),0,$F598*VLOOKUP($E598,'INFO_Matières recyclables'!$I$6:$M$14,5,0))</f>
        <v>0</v>
      </c>
      <c r="AA598" s="67">
        <f>$K598+$L598+$M598+$N598+$O598+$P598+$Q598+$R598+IF(ISBLANK($E598),0,$F598*(1-VLOOKUP($E598,'INFO_Matières recyclables'!$I$6:$M$14,5,0)))</f>
        <v>0</v>
      </c>
    </row>
    <row r="599" spans="2:27" x14ac:dyDescent="0.35">
      <c r="B599" s="5"/>
      <c r="C599" s="5"/>
      <c r="D599" s="26"/>
      <c r="E599" s="56"/>
      <c r="F599" s="58"/>
      <c r="G599" s="54"/>
      <c r="H599" s="54"/>
      <c r="I599" s="54"/>
      <c r="J599" s="54"/>
      <c r="K599" s="54"/>
      <c r="L599" s="54"/>
      <c r="M599" s="54"/>
      <c r="N599" s="54"/>
      <c r="O599" s="54"/>
      <c r="P599" s="61"/>
      <c r="Q599" s="75"/>
      <c r="R599" s="66"/>
      <c r="T599" s="67">
        <f>$G599+$H599+$L599+IF(ISBLANK($E599),0,$F599*VLOOKUP($E599,'INFO_Matières recyclables'!$I$6:$M$14,2,0))</f>
        <v>0</v>
      </c>
      <c r="U599" s="67">
        <f>$I599+$J599+$K599+$M599+$N599+$O599+$P599+$Q599+$R599+IF(ISBLANK($E599),0,$F599*(1-VLOOKUP($E599,'INFO_Matières recyclables'!$I$6:$M$14,2,0)))</f>
        <v>0</v>
      </c>
      <c r="V599" s="67">
        <f>$G599+$H599+$K599+IF(ISBLANK($E599),0,$F599*VLOOKUP($E599,'INFO_Matières recyclables'!$I$6:$M$14,3,0))</f>
        <v>0</v>
      </c>
      <c r="W599" s="67">
        <f>$I599+$J599+$L599+$M599+$N599+$O599+$P599+$Q599+$R599+IF(ISBLANK($E599),0,$F599*(1-VLOOKUP($E599,'INFO_Matières recyclables'!$I$6:$M$14,3,0)))</f>
        <v>0</v>
      </c>
      <c r="X599" s="67">
        <f>$G599+$H599+$I599+IF(ISBLANK($E599),0,$F599*VLOOKUP($E599,'INFO_Matières recyclables'!$I$6:$M$14,4,0))</f>
        <v>0</v>
      </c>
      <c r="Y599" s="67">
        <f>$J599+$K599+$L599+$M599+$N599+$O599+$P599+$Q599+$R599+IF(ISBLANK($E599),0,$F599*(1-VLOOKUP($E599,'INFO_Matières recyclables'!$I$6:$M$14,4,0)))</f>
        <v>0</v>
      </c>
      <c r="Z599" s="67">
        <f>$G599+$H599+$I599+$J599+IF(ISBLANK($E599),0,$F599*VLOOKUP($E599,'INFO_Matières recyclables'!$I$6:$M$14,5,0))</f>
        <v>0</v>
      </c>
      <c r="AA599" s="67">
        <f>$K599+$L599+$M599+$N599+$O599+$P599+$Q599+$R599+IF(ISBLANK($E599),0,$F599*(1-VLOOKUP($E599,'INFO_Matières recyclables'!$I$6:$M$14,5,0)))</f>
        <v>0</v>
      </c>
    </row>
    <row r="600" spans="2:27" x14ac:dyDescent="0.35">
      <c r="B600" s="5"/>
      <c r="C600" s="5"/>
      <c r="D600" s="26"/>
      <c r="E600" s="56"/>
      <c r="F600" s="58"/>
      <c r="G600" s="54"/>
      <c r="H600" s="54"/>
      <c r="I600" s="54"/>
      <c r="J600" s="54"/>
      <c r="K600" s="54"/>
      <c r="L600" s="54"/>
      <c r="M600" s="54"/>
      <c r="N600" s="54"/>
      <c r="O600" s="54"/>
      <c r="P600" s="61"/>
      <c r="Q600" s="75"/>
      <c r="R600" s="66"/>
      <c r="T600" s="67">
        <f>$G600+$H600+$L600+IF(ISBLANK($E600),0,$F600*VLOOKUP($E600,'INFO_Matières recyclables'!$I$6:$M$14,2,0))</f>
        <v>0</v>
      </c>
      <c r="U600" s="67">
        <f>$I600+$J600+$K600+$M600+$N600+$O600+$P600+$Q600+$R600+IF(ISBLANK($E600),0,$F600*(1-VLOOKUP($E600,'INFO_Matières recyclables'!$I$6:$M$14,2,0)))</f>
        <v>0</v>
      </c>
      <c r="V600" s="67">
        <f>$G600+$H600+$K600+IF(ISBLANK($E600),0,$F600*VLOOKUP($E600,'INFO_Matières recyclables'!$I$6:$M$14,3,0))</f>
        <v>0</v>
      </c>
      <c r="W600" s="67">
        <f>$I600+$J600+$L600+$M600+$N600+$O600+$P600+$Q600+$R600+IF(ISBLANK($E600),0,$F600*(1-VLOOKUP($E600,'INFO_Matières recyclables'!$I$6:$M$14,3,0)))</f>
        <v>0</v>
      </c>
      <c r="X600" s="67">
        <f>$G600+$H600+$I600+IF(ISBLANK($E600),0,$F600*VLOOKUP($E600,'INFO_Matières recyclables'!$I$6:$M$14,4,0))</f>
        <v>0</v>
      </c>
      <c r="Y600" s="67">
        <f>$J600+$K600+$L600+$M600+$N600+$O600+$P600+$Q600+$R600+IF(ISBLANK($E600),0,$F600*(1-VLOOKUP($E600,'INFO_Matières recyclables'!$I$6:$M$14,4,0)))</f>
        <v>0</v>
      </c>
      <c r="Z600" s="67">
        <f>$G600+$H600+$I600+$J600+IF(ISBLANK($E600),0,$F600*VLOOKUP($E600,'INFO_Matières recyclables'!$I$6:$M$14,5,0))</f>
        <v>0</v>
      </c>
      <c r="AA600" s="67">
        <f>$K600+$L600+$M600+$N600+$O600+$P600+$Q600+$R600+IF(ISBLANK($E600),0,$F600*(1-VLOOKUP($E600,'INFO_Matières recyclables'!$I$6:$M$14,5,0)))</f>
        <v>0</v>
      </c>
    </row>
    <row r="601" spans="2:27" x14ac:dyDescent="0.35">
      <c r="B601" s="5"/>
      <c r="C601" s="5"/>
      <c r="D601" s="26"/>
      <c r="E601" s="56"/>
      <c r="F601" s="58"/>
      <c r="G601" s="54"/>
      <c r="H601" s="54"/>
      <c r="I601" s="54"/>
      <c r="J601" s="54"/>
      <c r="K601" s="54"/>
      <c r="L601" s="54"/>
      <c r="M601" s="54"/>
      <c r="N601" s="54"/>
      <c r="O601" s="54"/>
      <c r="P601" s="61"/>
      <c r="Q601" s="75"/>
      <c r="R601" s="66"/>
      <c r="T601" s="67">
        <f>$G601+$H601+$L601+IF(ISBLANK($E601),0,$F601*VLOOKUP($E601,'INFO_Matières recyclables'!$I$6:$M$14,2,0))</f>
        <v>0</v>
      </c>
      <c r="U601" s="67">
        <f>$I601+$J601+$K601+$M601+$N601+$O601+$P601+$Q601+$R601+IF(ISBLANK($E601),0,$F601*(1-VLOOKUP($E601,'INFO_Matières recyclables'!$I$6:$M$14,2,0)))</f>
        <v>0</v>
      </c>
      <c r="V601" s="67">
        <f>$G601+$H601+$K601+IF(ISBLANK($E601),0,$F601*VLOOKUP($E601,'INFO_Matières recyclables'!$I$6:$M$14,3,0))</f>
        <v>0</v>
      </c>
      <c r="W601" s="67">
        <f>$I601+$J601+$L601+$M601+$N601+$O601+$P601+$Q601+$R601+IF(ISBLANK($E601),0,$F601*(1-VLOOKUP($E601,'INFO_Matières recyclables'!$I$6:$M$14,3,0)))</f>
        <v>0</v>
      </c>
      <c r="X601" s="67">
        <f>$G601+$H601+$I601+IF(ISBLANK($E601),0,$F601*VLOOKUP($E601,'INFO_Matières recyclables'!$I$6:$M$14,4,0))</f>
        <v>0</v>
      </c>
      <c r="Y601" s="67">
        <f>$J601+$K601+$L601+$M601+$N601+$O601+$P601+$Q601+$R601+IF(ISBLANK($E601),0,$F601*(1-VLOOKUP($E601,'INFO_Matières recyclables'!$I$6:$M$14,4,0)))</f>
        <v>0</v>
      </c>
      <c r="Z601" s="67">
        <f>$G601+$H601+$I601+$J601+IF(ISBLANK($E601),0,$F601*VLOOKUP($E601,'INFO_Matières recyclables'!$I$6:$M$14,5,0))</f>
        <v>0</v>
      </c>
      <c r="AA601" s="67">
        <f>$K601+$L601+$M601+$N601+$O601+$P601+$Q601+$R601+IF(ISBLANK($E601),0,$F601*(1-VLOOKUP($E601,'INFO_Matières recyclables'!$I$6:$M$14,5,0)))</f>
        <v>0</v>
      </c>
    </row>
    <row r="602" spans="2:27" x14ac:dyDescent="0.35">
      <c r="B602" s="5"/>
      <c r="C602" s="5"/>
      <c r="D602" s="26"/>
      <c r="E602" s="56"/>
      <c r="F602" s="58"/>
      <c r="G602" s="54"/>
      <c r="H602" s="54"/>
      <c r="I602" s="54"/>
      <c r="J602" s="54"/>
      <c r="K602" s="54"/>
      <c r="L602" s="54"/>
      <c r="M602" s="54"/>
      <c r="N602" s="54"/>
      <c r="O602" s="54"/>
      <c r="P602" s="61"/>
      <c r="Q602" s="75"/>
      <c r="R602" s="66"/>
      <c r="T602" s="67">
        <f>$G602+$H602+$L602+IF(ISBLANK($E602),0,$F602*VLOOKUP($E602,'INFO_Matières recyclables'!$I$6:$M$14,2,0))</f>
        <v>0</v>
      </c>
      <c r="U602" s="67">
        <f>$I602+$J602+$K602+$M602+$N602+$O602+$P602+$Q602+$R602+IF(ISBLANK($E602),0,$F602*(1-VLOOKUP($E602,'INFO_Matières recyclables'!$I$6:$M$14,2,0)))</f>
        <v>0</v>
      </c>
      <c r="V602" s="67">
        <f>$G602+$H602+$K602+IF(ISBLANK($E602),0,$F602*VLOOKUP($E602,'INFO_Matières recyclables'!$I$6:$M$14,3,0))</f>
        <v>0</v>
      </c>
      <c r="W602" s="67">
        <f>$I602+$J602+$L602+$M602+$N602+$O602+$P602+$Q602+$R602+IF(ISBLANK($E602),0,$F602*(1-VLOOKUP($E602,'INFO_Matières recyclables'!$I$6:$M$14,3,0)))</f>
        <v>0</v>
      </c>
      <c r="X602" s="67">
        <f>$G602+$H602+$I602+IF(ISBLANK($E602),0,$F602*VLOOKUP($E602,'INFO_Matières recyclables'!$I$6:$M$14,4,0))</f>
        <v>0</v>
      </c>
      <c r="Y602" s="67">
        <f>$J602+$K602+$L602+$M602+$N602+$O602+$P602+$Q602+$R602+IF(ISBLANK($E602),0,$F602*(1-VLOOKUP($E602,'INFO_Matières recyclables'!$I$6:$M$14,4,0)))</f>
        <v>0</v>
      </c>
      <c r="Z602" s="67">
        <f>$G602+$H602+$I602+$J602+IF(ISBLANK($E602),0,$F602*VLOOKUP($E602,'INFO_Matières recyclables'!$I$6:$M$14,5,0))</f>
        <v>0</v>
      </c>
      <c r="AA602" s="67">
        <f>$K602+$L602+$M602+$N602+$O602+$P602+$Q602+$R602+IF(ISBLANK($E602),0,$F602*(1-VLOOKUP($E602,'INFO_Matières recyclables'!$I$6:$M$14,5,0)))</f>
        <v>0</v>
      </c>
    </row>
    <row r="603" spans="2:27" x14ac:dyDescent="0.35">
      <c r="B603" s="5"/>
      <c r="C603" s="5"/>
      <c r="D603" s="26"/>
      <c r="E603" s="56"/>
      <c r="F603" s="58"/>
      <c r="G603" s="54"/>
      <c r="H603" s="54"/>
      <c r="I603" s="54"/>
      <c r="J603" s="54"/>
      <c r="K603" s="54"/>
      <c r="L603" s="54"/>
      <c r="M603" s="54"/>
      <c r="N603" s="54"/>
      <c r="O603" s="54"/>
      <c r="P603" s="61"/>
      <c r="Q603" s="75"/>
      <c r="R603" s="66"/>
      <c r="T603" s="67">
        <f>$G603+$H603+$L603+IF(ISBLANK($E603),0,$F603*VLOOKUP($E603,'INFO_Matières recyclables'!$I$6:$M$14,2,0))</f>
        <v>0</v>
      </c>
      <c r="U603" s="67">
        <f>$I603+$J603+$K603+$M603+$N603+$O603+$P603+$Q603+$R603+IF(ISBLANK($E603),0,$F603*(1-VLOOKUP($E603,'INFO_Matières recyclables'!$I$6:$M$14,2,0)))</f>
        <v>0</v>
      </c>
      <c r="V603" s="67">
        <f>$G603+$H603+$K603+IF(ISBLANK($E603),0,$F603*VLOOKUP($E603,'INFO_Matières recyclables'!$I$6:$M$14,3,0))</f>
        <v>0</v>
      </c>
      <c r="W603" s="67">
        <f>$I603+$J603+$L603+$M603+$N603+$O603+$P603+$Q603+$R603+IF(ISBLANK($E603),0,$F603*(1-VLOOKUP($E603,'INFO_Matières recyclables'!$I$6:$M$14,3,0)))</f>
        <v>0</v>
      </c>
      <c r="X603" s="67">
        <f>$G603+$H603+$I603+IF(ISBLANK($E603),0,$F603*VLOOKUP($E603,'INFO_Matières recyclables'!$I$6:$M$14,4,0))</f>
        <v>0</v>
      </c>
      <c r="Y603" s="67">
        <f>$J603+$K603+$L603+$M603+$N603+$O603+$P603+$Q603+$R603+IF(ISBLANK($E603),0,$F603*(1-VLOOKUP($E603,'INFO_Matières recyclables'!$I$6:$M$14,4,0)))</f>
        <v>0</v>
      </c>
      <c r="Z603" s="67">
        <f>$G603+$H603+$I603+$J603+IF(ISBLANK($E603),0,$F603*VLOOKUP($E603,'INFO_Matières recyclables'!$I$6:$M$14,5,0))</f>
        <v>0</v>
      </c>
      <c r="AA603" s="67">
        <f>$K603+$L603+$M603+$N603+$O603+$P603+$Q603+$R603+IF(ISBLANK($E603),0,$F603*(1-VLOOKUP($E603,'INFO_Matières recyclables'!$I$6:$M$14,5,0)))</f>
        <v>0</v>
      </c>
    </row>
    <row r="604" spans="2:27" x14ac:dyDescent="0.35">
      <c r="B604" s="5"/>
      <c r="C604" s="5"/>
      <c r="D604" s="26"/>
      <c r="E604" s="56"/>
      <c r="F604" s="58"/>
      <c r="G604" s="54"/>
      <c r="H604" s="54"/>
      <c r="I604" s="54"/>
      <c r="J604" s="54"/>
      <c r="K604" s="54"/>
      <c r="L604" s="54"/>
      <c r="M604" s="54"/>
      <c r="N604" s="54"/>
      <c r="O604" s="54"/>
      <c r="P604" s="61"/>
      <c r="Q604" s="75"/>
      <c r="R604" s="66"/>
      <c r="T604" s="67">
        <f>$G604+$H604+$L604+IF(ISBLANK($E604),0,$F604*VLOOKUP($E604,'INFO_Matières recyclables'!$I$6:$M$14,2,0))</f>
        <v>0</v>
      </c>
      <c r="U604" s="67">
        <f>$I604+$J604+$K604+$M604+$N604+$O604+$P604+$Q604+$R604+IF(ISBLANK($E604),0,$F604*(1-VLOOKUP($E604,'INFO_Matières recyclables'!$I$6:$M$14,2,0)))</f>
        <v>0</v>
      </c>
      <c r="V604" s="67">
        <f>$G604+$H604+$K604+IF(ISBLANK($E604),0,$F604*VLOOKUP($E604,'INFO_Matières recyclables'!$I$6:$M$14,3,0))</f>
        <v>0</v>
      </c>
      <c r="W604" s="67">
        <f>$I604+$J604+$L604+$M604+$N604+$O604+$P604+$Q604+$R604+IF(ISBLANK($E604),0,$F604*(1-VLOOKUP($E604,'INFO_Matières recyclables'!$I$6:$M$14,3,0)))</f>
        <v>0</v>
      </c>
      <c r="X604" s="67">
        <f>$G604+$H604+$I604+IF(ISBLANK($E604),0,$F604*VLOOKUP($E604,'INFO_Matières recyclables'!$I$6:$M$14,4,0))</f>
        <v>0</v>
      </c>
      <c r="Y604" s="67">
        <f>$J604+$K604+$L604+$M604+$N604+$O604+$P604+$Q604+$R604+IF(ISBLANK($E604),0,$F604*(1-VLOOKUP($E604,'INFO_Matières recyclables'!$I$6:$M$14,4,0)))</f>
        <v>0</v>
      </c>
      <c r="Z604" s="67">
        <f>$G604+$H604+$I604+$J604+IF(ISBLANK($E604),0,$F604*VLOOKUP($E604,'INFO_Matières recyclables'!$I$6:$M$14,5,0))</f>
        <v>0</v>
      </c>
      <c r="AA604" s="67">
        <f>$K604+$L604+$M604+$N604+$O604+$P604+$Q604+$R604+IF(ISBLANK($E604),0,$F604*(1-VLOOKUP($E604,'INFO_Matières recyclables'!$I$6:$M$14,5,0)))</f>
        <v>0</v>
      </c>
    </row>
    <row r="605" spans="2:27" x14ac:dyDescent="0.35">
      <c r="B605" s="5"/>
      <c r="C605" s="5"/>
      <c r="D605" s="26"/>
      <c r="E605" s="56"/>
      <c r="F605" s="58"/>
      <c r="G605" s="54"/>
      <c r="H605" s="54"/>
      <c r="I605" s="54"/>
      <c r="J605" s="54"/>
      <c r="K605" s="54"/>
      <c r="L605" s="54"/>
      <c r="M605" s="54"/>
      <c r="N605" s="54"/>
      <c r="O605" s="54"/>
      <c r="P605" s="61"/>
      <c r="Q605" s="75"/>
      <c r="R605" s="66"/>
      <c r="T605" s="67">
        <f>$G605+$H605+$L605+IF(ISBLANK($E605),0,$F605*VLOOKUP($E605,'INFO_Matières recyclables'!$I$6:$M$14,2,0))</f>
        <v>0</v>
      </c>
      <c r="U605" s="67">
        <f>$I605+$J605+$K605+$M605+$N605+$O605+$P605+$Q605+$R605+IF(ISBLANK($E605),0,$F605*(1-VLOOKUP($E605,'INFO_Matières recyclables'!$I$6:$M$14,2,0)))</f>
        <v>0</v>
      </c>
      <c r="V605" s="67">
        <f>$G605+$H605+$K605+IF(ISBLANK($E605),0,$F605*VLOOKUP($E605,'INFO_Matières recyclables'!$I$6:$M$14,3,0))</f>
        <v>0</v>
      </c>
      <c r="W605" s="67">
        <f>$I605+$J605+$L605+$M605+$N605+$O605+$P605+$Q605+$R605+IF(ISBLANK($E605),0,$F605*(1-VLOOKUP($E605,'INFO_Matières recyclables'!$I$6:$M$14,3,0)))</f>
        <v>0</v>
      </c>
      <c r="X605" s="67">
        <f>$G605+$H605+$I605+IF(ISBLANK($E605),0,$F605*VLOOKUP($E605,'INFO_Matières recyclables'!$I$6:$M$14,4,0))</f>
        <v>0</v>
      </c>
      <c r="Y605" s="67">
        <f>$J605+$K605+$L605+$M605+$N605+$O605+$P605+$Q605+$R605+IF(ISBLANK($E605),0,$F605*(1-VLOOKUP($E605,'INFO_Matières recyclables'!$I$6:$M$14,4,0)))</f>
        <v>0</v>
      </c>
      <c r="Z605" s="67">
        <f>$G605+$H605+$I605+$J605+IF(ISBLANK($E605),0,$F605*VLOOKUP($E605,'INFO_Matières recyclables'!$I$6:$M$14,5,0))</f>
        <v>0</v>
      </c>
      <c r="AA605" s="67">
        <f>$K605+$L605+$M605+$N605+$O605+$P605+$Q605+$R605+IF(ISBLANK($E605),0,$F605*(1-VLOOKUP($E605,'INFO_Matières recyclables'!$I$6:$M$14,5,0)))</f>
        <v>0</v>
      </c>
    </row>
    <row r="606" spans="2:27" x14ac:dyDescent="0.35">
      <c r="B606" s="5"/>
      <c r="C606" s="5"/>
      <c r="D606" s="26"/>
      <c r="E606" s="56"/>
      <c r="F606" s="58"/>
      <c r="G606" s="54"/>
      <c r="H606" s="54"/>
      <c r="I606" s="54"/>
      <c r="J606" s="54"/>
      <c r="K606" s="54"/>
      <c r="L606" s="54"/>
      <c r="M606" s="54"/>
      <c r="N606" s="54"/>
      <c r="O606" s="54"/>
      <c r="P606" s="61"/>
      <c r="Q606" s="75"/>
      <c r="R606" s="66"/>
      <c r="T606" s="67">
        <f>$G606+$H606+$L606+IF(ISBLANK($E606),0,$F606*VLOOKUP($E606,'INFO_Matières recyclables'!$I$6:$M$14,2,0))</f>
        <v>0</v>
      </c>
      <c r="U606" s="67">
        <f>$I606+$J606+$K606+$M606+$N606+$O606+$P606+$Q606+$R606+IF(ISBLANK($E606),0,$F606*(1-VLOOKUP($E606,'INFO_Matières recyclables'!$I$6:$M$14,2,0)))</f>
        <v>0</v>
      </c>
      <c r="V606" s="67">
        <f>$G606+$H606+$K606+IF(ISBLANK($E606),0,$F606*VLOOKUP($E606,'INFO_Matières recyclables'!$I$6:$M$14,3,0))</f>
        <v>0</v>
      </c>
      <c r="W606" s="67">
        <f>$I606+$J606+$L606+$M606+$N606+$O606+$P606+$Q606+$R606+IF(ISBLANK($E606),0,$F606*(1-VLOOKUP($E606,'INFO_Matières recyclables'!$I$6:$M$14,3,0)))</f>
        <v>0</v>
      </c>
      <c r="X606" s="67">
        <f>$G606+$H606+$I606+IF(ISBLANK($E606),0,$F606*VLOOKUP($E606,'INFO_Matières recyclables'!$I$6:$M$14,4,0))</f>
        <v>0</v>
      </c>
      <c r="Y606" s="67">
        <f>$J606+$K606+$L606+$M606+$N606+$O606+$P606+$Q606+$R606+IF(ISBLANK($E606),0,$F606*(1-VLOOKUP($E606,'INFO_Matières recyclables'!$I$6:$M$14,4,0)))</f>
        <v>0</v>
      </c>
      <c r="Z606" s="67">
        <f>$G606+$H606+$I606+$J606+IF(ISBLANK($E606),0,$F606*VLOOKUP($E606,'INFO_Matières recyclables'!$I$6:$M$14,5,0))</f>
        <v>0</v>
      </c>
      <c r="AA606" s="67">
        <f>$K606+$L606+$M606+$N606+$O606+$P606+$Q606+$R606+IF(ISBLANK($E606),0,$F606*(1-VLOOKUP($E606,'INFO_Matières recyclables'!$I$6:$M$14,5,0)))</f>
        <v>0</v>
      </c>
    </row>
    <row r="607" spans="2:27" x14ac:dyDescent="0.35">
      <c r="B607" s="5"/>
      <c r="C607" s="5"/>
      <c r="D607" s="26"/>
      <c r="E607" s="56"/>
      <c r="F607" s="58"/>
      <c r="G607" s="54"/>
      <c r="H607" s="54"/>
      <c r="I607" s="54"/>
      <c r="J607" s="54"/>
      <c r="K607" s="54"/>
      <c r="L607" s="54"/>
      <c r="M607" s="54"/>
      <c r="N607" s="54"/>
      <c r="O607" s="54"/>
      <c r="P607" s="61"/>
      <c r="Q607" s="75"/>
      <c r="R607" s="66"/>
      <c r="T607" s="67">
        <f>$G607+$H607+$L607+IF(ISBLANK($E607),0,$F607*VLOOKUP($E607,'INFO_Matières recyclables'!$I$6:$M$14,2,0))</f>
        <v>0</v>
      </c>
      <c r="U607" s="67">
        <f>$I607+$J607+$K607+$M607+$N607+$O607+$P607+$Q607+$R607+IF(ISBLANK($E607),0,$F607*(1-VLOOKUP($E607,'INFO_Matières recyclables'!$I$6:$M$14,2,0)))</f>
        <v>0</v>
      </c>
      <c r="V607" s="67">
        <f>$G607+$H607+$K607+IF(ISBLANK($E607),0,$F607*VLOOKUP($E607,'INFO_Matières recyclables'!$I$6:$M$14,3,0))</f>
        <v>0</v>
      </c>
      <c r="W607" s="67">
        <f>$I607+$J607+$L607+$M607+$N607+$O607+$P607+$Q607+$R607+IF(ISBLANK($E607),0,$F607*(1-VLOOKUP($E607,'INFO_Matières recyclables'!$I$6:$M$14,3,0)))</f>
        <v>0</v>
      </c>
      <c r="X607" s="67">
        <f>$G607+$H607+$I607+IF(ISBLANK($E607),0,$F607*VLOOKUP($E607,'INFO_Matières recyclables'!$I$6:$M$14,4,0))</f>
        <v>0</v>
      </c>
      <c r="Y607" s="67">
        <f>$J607+$K607+$L607+$M607+$N607+$O607+$P607+$Q607+$R607+IF(ISBLANK($E607),0,$F607*(1-VLOOKUP($E607,'INFO_Matières recyclables'!$I$6:$M$14,4,0)))</f>
        <v>0</v>
      </c>
      <c r="Z607" s="67">
        <f>$G607+$H607+$I607+$J607+IF(ISBLANK($E607),0,$F607*VLOOKUP($E607,'INFO_Matières recyclables'!$I$6:$M$14,5,0))</f>
        <v>0</v>
      </c>
      <c r="AA607" s="67">
        <f>$K607+$L607+$M607+$N607+$O607+$P607+$Q607+$R607+IF(ISBLANK($E607),0,$F607*(1-VLOOKUP($E607,'INFO_Matières recyclables'!$I$6:$M$14,5,0)))</f>
        <v>0</v>
      </c>
    </row>
    <row r="608" spans="2:27" x14ac:dyDescent="0.35">
      <c r="B608" s="5"/>
      <c r="C608" s="5"/>
      <c r="D608" s="26"/>
      <c r="E608" s="56"/>
      <c r="F608" s="58"/>
      <c r="G608" s="54"/>
      <c r="H608" s="54"/>
      <c r="I608" s="54"/>
      <c r="J608" s="54"/>
      <c r="K608" s="54"/>
      <c r="L608" s="54"/>
      <c r="M608" s="54"/>
      <c r="N608" s="54"/>
      <c r="O608" s="54"/>
      <c r="P608" s="61"/>
      <c r="Q608" s="75"/>
      <c r="R608" s="66"/>
      <c r="T608" s="67">
        <f>$G608+$H608+$L608+IF(ISBLANK($E608),0,$F608*VLOOKUP($E608,'INFO_Matières recyclables'!$I$6:$M$14,2,0))</f>
        <v>0</v>
      </c>
      <c r="U608" s="67">
        <f>$I608+$J608+$K608+$M608+$N608+$O608+$P608+$Q608+$R608+IF(ISBLANK($E608),0,$F608*(1-VLOOKUP($E608,'INFO_Matières recyclables'!$I$6:$M$14,2,0)))</f>
        <v>0</v>
      </c>
      <c r="V608" s="67">
        <f>$G608+$H608+$K608+IF(ISBLANK($E608),0,$F608*VLOOKUP($E608,'INFO_Matières recyclables'!$I$6:$M$14,3,0))</f>
        <v>0</v>
      </c>
      <c r="W608" s="67">
        <f>$I608+$J608+$L608+$M608+$N608+$O608+$P608+$Q608+$R608+IF(ISBLANK($E608),0,$F608*(1-VLOOKUP($E608,'INFO_Matières recyclables'!$I$6:$M$14,3,0)))</f>
        <v>0</v>
      </c>
      <c r="X608" s="67">
        <f>$G608+$H608+$I608+IF(ISBLANK($E608),0,$F608*VLOOKUP($E608,'INFO_Matières recyclables'!$I$6:$M$14,4,0))</f>
        <v>0</v>
      </c>
      <c r="Y608" s="67">
        <f>$J608+$K608+$L608+$M608+$N608+$O608+$P608+$Q608+$R608+IF(ISBLANK($E608),0,$F608*(1-VLOOKUP($E608,'INFO_Matières recyclables'!$I$6:$M$14,4,0)))</f>
        <v>0</v>
      </c>
      <c r="Z608" s="67">
        <f>$G608+$H608+$I608+$J608+IF(ISBLANK($E608),0,$F608*VLOOKUP($E608,'INFO_Matières recyclables'!$I$6:$M$14,5,0))</f>
        <v>0</v>
      </c>
      <c r="AA608" s="67">
        <f>$K608+$L608+$M608+$N608+$O608+$P608+$Q608+$R608+IF(ISBLANK($E608),0,$F608*(1-VLOOKUP($E608,'INFO_Matières recyclables'!$I$6:$M$14,5,0)))</f>
        <v>0</v>
      </c>
    </row>
    <row r="609" spans="2:27" x14ac:dyDescent="0.35">
      <c r="B609" s="5"/>
      <c r="C609" s="5"/>
      <c r="D609" s="26"/>
      <c r="E609" s="56"/>
      <c r="F609" s="58"/>
      <c r="G609" s="54"/>
      <c r="H609" s="54"/>
      <c r="I609" s="54"/>
      <c r="J609" s="54"/>
      <c r="K609" s="54"/>
      <c r="L609" s="54"/>
      <c r="M609" s="54"/>
      <c r="N609" s="54"/>
      <c r="O609" s="54"/>
      <c r="P609" s="61"/>
      <c r="Q609" s="75"/>
      <c r="R609" s="66"/>
      <c r="T609" s="67">
        <f>$G609+$H609+$L609+IF(ISBLANK($E609),0,$F609*VLOOKUP($E609,'INFO_Matières recyclables'!$I$6:$M$14,2,0))</f>
        <v>0</v>
      </c>
      <c r="U609" s="67">
        <f>$I609+$J609+$K609+$M609+$N609+$O609+$P609+$Q609+$R609+IF(ISBLANK($E609),0,$F609*(1-VLOOKUP($E609,'INFO_Matières recyclables'!$I$6:$M$14,2,0)))</f>
        <v>0</v>
      </c>
      <c r="V609" s="67">
        <f>$G609+$H609+$K609+IF(ISBLANK($E609),0,$F609*VLOOKUP($E609,'INFO_Matières recyclables'!$I$6:$M$14,3,0))</f>
        <v>0</v>
      </c>
      <c r="W609" s="67">
        <f>$I609+$J609+$L609+$M609+$N609+$O609+$P609+$Q609+$R609+IF(ISBLANK($E609),0,$F609*(1-VLOOKUP($E609,'INFO_Matières recyclables'!$I$6:$M$14,3,0)))</f>
        <v>0</v>
      </c>
      <c r="X609" s="67">
        <f>$G609+$H609+$I609+IF(ISBLANK($E609),0,$F609*VLOOKUP($E609,'INFO_Matières recyclables'!$I$6:$M$14,4,0))</f>
        <v>0</v>
      </c>
      <c r="Y609" s="67">
        <f>$J609+$K609+$L609+$M609+$N609+$O609+$P609+$Q609+$R609+IF(ISBLANK($E609),0,$F609*(1-VLOOKUP($E609,'INFO_Matières recyclables'!$I$6:$M$14,4,0)))</f>
        <v>0</v>
      </c>
      <c r="Z609" s="67">
        <f>$G609+$H609+$I609+$J609+IF(ISBLANK($E609),0,$F609*VLOOKUP($E609,'INFO_Matières recyclables'!$I$6:$M$14,5,0))</f>
        <v>0</v>
      </c>
      <c r="AA609" s="67">
        <f>$K609+$L609+$M609+$N609+$O609+$P609+$Q609+$R609+IF(ISBLANK($E609),0,$F609*(1-VLOOKUP($E609,'INFO_Matières recyclables'!$I$6:$M$14,5,0)))</f>
        <v>0</v>
      </c>
    </row>
    <row r="610" spans="2:27" x14ac:dyDescent="0.35">
      <c r="B610" s="5"/>
      <c r="C610" s="5"/>
      <c r="D610" s="26"/>
      <c r="E610" s="56"/>
      <c r="F610" s="58"/>
      <c r="G610" s="54"/>
      <c r="H610" s="54"/>
      <c r="I610" s="54"/>
      <c r="J610" s="54"/>
      <c r="K610" s="54"/>
      <c r="L610" s="54"/>
      <c r="M610" s="54"/>
      <c r="N610" s="54"/>
      <c r="O610" s="54"/>
      <c r="P610" s="61"/>
      <c r="Q610" s="75"/>
      <c r="R610" s="66"/>
      <c r="T610" s="67">
        <f>$G610+$H610+$L610+IF(ISBLANK($E610),0,$F610*VLOOKUP($E610,'INFO_Matières recyclables'!$I$6:$M$14,2,0))</f>
        <v>0</v>
      </c>
      <c r="U610" s="67">
        <f>$I610+$J610+$K610+$M610+$N610+$O610+$P610+$Q610+$R610+IF(ISBLANK($E610),0,$F610*(1-VLOOKUP($E610,'INFO_Matières recyclables'!$I$6:$M$14,2,0)))</f>
        <v>0</v>
      </c>
      <c r="V610" s="67">
        <f>$G610+$H610+$K610+IF(ISBLANK($E610),0,$F610*VLOOKUP($E610,'INFO_Matières recyclables'!$I$6:$M$14,3,0))</f>
        <v>0</v>
      </c>
      <c r="W610" s="67">
        <f>$I610+$J610+$L610+$M610+$N610+$O610+$P610+$Q610+$R610+IF(ISBLANK($E610),0,$F610*(1-VLOOKUP($E610,'INFO_Matières recyclables'!$I$6:$M$14,3,0)))</f>
        <v>0</v>
      </c>
      <c r="X610" s="67">
        <f>$G610+$H610+$I610+IF(ISBLANK($E610),0,$F610*VLOOKUP($E610,'INFO_Matières recyclables'!$I$6:$M$14,4,0))</f>
        <v>0</v>
      </c>
      <c r="Y610" s="67">
        <f>$J610+$K610+$L610+$M610+$N610+$O610+$P610+$Q610+$R610+IF(ISBLANK($E610),0,$F610*(1-VLOOKUP($E610,'INFO_Matières recyclables'!$I$6:$M$14,4,0)))</f>
        <v>0</v>
      </c>
      <c r="Z610" s="67">
        <f>$G610+$H610+$I610+$J610+IF(ISBLANK($E610),0,$F610*VLOOKUP($E610,'INFO_Matières recyclables'!$I$6:$M$14,5,0))</f>
        <v>0</v>
      </c>
      <c r="AA610" s="67">
        <f>$K610+$L610+$M610+$N610+$O610+$P610+$Q610+$R610+IF(ISBLANK($E610),0,$F610*(1-VLOOKUP($E610,'INFO_Matières recyclables'!$I$6:$M$14,5,0)))</f>
        <v>0</v>
      </c>
    </row>
    <row r="611" spans="2:27" x14ac:dyDescent="0.35">
      <c r="B611" s="5"/>
      <c r="C611" s="5"/>
      <c r="D611" s="26"/>
      <c r="E611" s="56"/>
      <c r="F611" s="58"/>
      <c r="G611" s="54"/>
      <c r="H611" s="54"/>
      <c r="I611" s="54"/>
      <c r="J611" s="54"/>
      <c r="K611" s="54"/>
      <c r="L611" s="54"/>
      <c r="M611" s="54"/>
      <c r="N611" s="54"/>
      <c r="O611" s="54"/>
      <c r="P611" s="61"/>
      <c r="Q611" s="75"/>
      <c r="R611" s="66"/>
      <c r="T611" s="67">
        <f>$G611+$H611+$L611+IF(ISBLANK($E611),0,$F611*VLOOKUP($E611,'INFO_Matières recyclables'!$I$6:$M$14,2,0))</f>
        <v>0</v>
      </c>
      <c r="U611" s="67">
        <f>$I611+$J611+$K611+$M611+$N611+$O611+$P611+$Q611+$R611+IF(ISBLANK($E611),0,$F611*(1-VLOOKUP($E611,'INFO_Matières recyclables'!$I$6:$M$14,2,0)))</f>
        <v>0</v>
      </c>
      <c r="V611" s="67">
        <f>$G611+$H611+$K611+IF(ISBLANK($E611),0,$F611*VLOOKUP($E611,'INFO_Matières recyclables'!$I$6:$M$14,3,0))</f>
        <v>0</v>
      </c>
      <c r="W611" s="67">
        <f>$I611+$J611+$L611+$M611+$N611+$O611+$P611+$Q611+$R611+IF(ISBLANK($E611),0,$F611*(1-VLOOKUP($E611,'INFO_Matières recyclables'!$I$6:$M$14,3,0)))</f>
        <v>0</v>
      </c>
      <c r="X611" s="67">
        <f>$G611+$H611+$I611+IF(ISBLANK($E611),0,$F611*VLOOKUP($E611,'INFO_Matières recyclables'!$I$6:$M$14,4,0))</f>
        <v>0</v>
      </c>
      <c r="Y611" s="67">
        <f>$J611+$K611+$L611+$M611+$N611+$O611+$P611+$Q611+$R611+IF(ISBLANK($E611),0,$F611*(1-VLOOKUP($E611,'INFO_Matières recyclables'!$I$6:$M$14,4,0)))</f>
        <v>0</v>
      </c>
      <c r="Z611" s="67">
        <f>$G611+$H611+$I611+$J611+IF(ISBLANK($E611),0,$F611*VLOOKUP($E611,'INFO_Matières recyclables'!$I$6:$M$14,5,0))</f>
        <v>0</v>
      </c>
      <c r="AA611" s="67">
        <f>$K611+$L611+$M611+$N611+$O611+$P611+$Q611+$R611+IF(ISBLANK($E611),0,$F611*(1-VLOOKUP($E611,'INFO_Matières recyclables'!$I$6:$M$14,5,0)))</f>
        <v>0</v>
      </c>
    </row>
    <row r="612" spans="2:27" x14ac:dyDescent="0.35">
      <c r="B612" s="5"/>
      <c r="C612" s="5"/>
      <c r="D612" s="26"/>
      <c r="E612" s="56"/>
      <c r="F612" s="58"/>
      <c r="G612" s="54"/>
      <c r="H612" s="54"/>
      <c r="I612" s="54"/>
      <c r="J612" s="54"/>
      <c r="K612" s="54"/>
      <c r="L612" s="54"/>
      <c r="M612" s="54"/>
      <c r="N612" s="54"/>
      <c r="O612" s="54"/>
      <c r="P612" s="61"/>
      <c r="Q612" s="75"/>
      <c r="R612" s="66"/>
      <c r="T612" s="67">
        <f>$G612+$H612+$L612+IF(ISBLANK($E612),0,$F612*VLOOKUP($E612,'INFO_Matières recyclables'!$I$6:$M$14,2,0))</f>
        <v>0</v>
      </c>
      <c r="U612" s="67">
        <f>$I612+$J612+$K612+$M612+$N612+$O612+$P612+$Q612+$R612+IF(ISBLANK($E612),0,$F612*(1-VLOOKUP($E612,'INFO_Matières recyclables'!$I$6:$M$14,2,0)))</f>
        <v>0</v>
      </c>
      <c r="V612" s="67">
        <f>$G612+$H612+$K612+IF(ISBLANK($E612),0,$F612*VLOOKUP($E612,'INFO_Matières recyclables'!$I$6:$M$14,3,0))</f>
        <v>0</v>
      </c>
      <c r="W612" s="67">
        <f>$I612+$J612+$L612+$M612+$N612+$O612+$P612+$Q612+$R612+IF(ISBLANK($E612),0,$F612*(1-VLOOKUP($E612,'INFO_Matières recyclables'!$I$6:$M$14,3,0)))</f>
        <v>0</v>
      </c>
      <c r="X612" s="67">
        <f>$G612+$H612+$I612+IF(ISBLANK($E612),0,$F612*VLOOKUP($E612,'INFO_Matières recyclables'!$I$6:$M$14,4,0))</f>
        <v>0</v>
      </c>
      <c r="Y612" s="67">
        <f>$J612+$K612+$L612+$M612+$N612+$O612+$P612+$Q612+$R612+IF(ISBLANK($E612),0,$F612*(1-VLOOKUP($E612,'INFO_Matières recyclables'!$I$6:$M$14,4,0)))</f>
        <v>0</v>
      </c>
      <c r="Z612" s="67">
        <f>$G612+$H612+$I612+$J612+IF(ISBLANK($E612),0,$F612*VLOOKUP($E612,'INFO_Matières recyclables'!$I$6:$M$14,5,0))</f>
        <v>0</v>
      </c>
      <c r="AA612" s="67">
        <f>$K612+$L612+$M612+$N612+$O612+$P612+$Q612+$R612+IF(ISBLANK($E612),0,$F612*(1-VLOOKUP($E612,'INFO_Matières recyclables'!$I$6:$M$14,5,0)))</f>
        <v>0</v>
      </c>
    </row>
    <row r="613" spans="2:27" x14ac:dyDescent="0.35">
      <c r="B613" s="5"/>
      <c r="C613" s="5"/>
      <c r="D613" s="26"/>
      <c r="E613" s="56"/>
      <c r="F613" s="58"/>
      <c r="G613" s="54"/>
      <c r="H613" s="54"/>
      <c r="I613" s="54"/>
      <c r="J613" s="54"/>
      <c r="K613" s="54"/>
      <c r="L613" s="54"/>
      <c r="M613" s="54"/>
      <c r="N613" s="54"/>
      <c r="O613" s="54"/>
      <c r="P613" s="61"/>
      <c r="Q613" s="75"/>
      <c r="R613" s="66"/>
      <c r="T613" s="67">
        <f>$G613+$H613+$L613+IF(ISBLANK($E613),0,$F613*VLOOKUP($E613,'INFO_Matières recyclables'!$I$6:$M$14,2,0))</f>
        <v>0</v>
      </c>
      <c r="U613" s="67">
        <f>$I613+$J613+$K613+$M613+$N613+$O613+$P613+$Q613+$R613+IF(ISBLANK($E613),0,$F613*(1-VLOOKUP($E613,'INFO_Matières recyclables'!$I$6:$M$14,2,0)))</f>
        <v>0</v>
      </c>
      <c r="V613" s="67">
        <f>$G613+$H613+$K613+IF(ISBLANK($E613),0,$F613*VLOOKUP($E613,'INFO_Matières recyclables'!$I$6:$M$14,3,0))</f>
        <v>0</v>
      </c>
      <c r="W613" s="67">
        <f>$I613+$J613+$L613+$M613+$N613+$O613+$P613+$Q613+$R613+IF(ISBLANK($E613),0,$F613*(1-VLOOKUP($E613,'INFO_Matières recyclables'!$I$6:$M$14,3,0)))</f>
        <v>0</v>
      </c>
      <c r="X613" s="67">
        <f>$G613+$H613+$I613+IF(ISBLANK($E613),0,$F613*VLOOKUP($E613,'INFO_Matières recyclables'!$I$6:$M$14,4,0))</f>
        <v>0</v>
      </c>
      <c r="Y613" s="67">
        <f>$J613+$K613+$L613+$M613+$N613+$O613+$P613+$Q613+$R613+IF(ISBLANK($E613),0,$F613*(1-VLOOKUP($E613,'INFO_Matières recyclables'!$I$6:$M$14,4,0)))</f>
        <v>0</v>
      </c>
      <c r="Z613" s="67">
        <f>$G613+$H613+$I613+$J613+IF(ISBLANK($E613),0,$F613*VLOOKUP($E613,'INFO_Matières recyclables'!$I$6:$M$14,5,0))</f>
        <v>0</v>
      </c>
      <c r="AA613" s="67">
        <f>$K613+$L613+$M613+$N613+$O613+$P613+$Q613+$R613+IF(ISBLANK($E613),0,$F613*(1-VLOOKUP($E613,'INFO_Matières recyclables'!$I$6:$M$14,5,0)))</f>
        <v>0</v>
      </c>
    </row>
    <row r="614" spans="2:27" x14ac:dyDescent="0.35">
      <c r="B614" s="5"/>
      <c r="C614" s="5"/>
      <c r="D614" s="26"/>
      <c r="E614" s="56"/>
      <c r="F614" s="58"/>
      <c r="G614" s="54"/>
      <c r="H614" s="54"/>
      <c r="I614" s="54"/>
      <c r="J614" s="54"/>
      <c r="K614" s="54"/>
      <c r="L614" s="54"/>
      <c r="M614" s="54"/>
      <c r="N614" s="54"/>
      <c r="O614" s="54"/>
      <c r="P614" s="61"/>
      <c r="Q614" s="75"/>
      <c r="R614" s="66"/>
      <c r="T614" s="67">
        <f>$G614+$H614+$L614+IF(ISBLANK($E614),0,$F614*VLOOKUP($E614,'INFO_Matières recyclables'!$I$6:$M$14,2,0))</f>
        <v>0</v>
      </c>
      <c r="U614" s="67">
        <f>$I614+$J614+$K614+$M614+$N614+$O614+$P614+$Q614+$R614+IF(ISBLANK($E614),0,$F614*(1-VLOOKUP($E614,'INFO_Matières recyclables'!$I$6:$M$14,2,0)))</f>
        <v>0</v>
      </c>
      <c r="V614" s="67">
        <f>$G614+$H614+$K614+IF(ISBLANK($E614),0,$F614*VLOOKUP($E614,'INFO_Matières recyclables'!$I$6:$M$14,3,0))</f>
        <v>0</v>
      </c>
      <c r="W614" s="67">
        <f>$I614+$J614+$L614+$M614+$N614+$O614+$P614+$Q614+$R614+IF(ISBLANK($E614),0,$F614*(1-VLOOKUP($E614,'INFO_Matières recyclables'!$I$6:$M$14,3,0)))</f>
        <v>0</v>
      </c>
      <c r="X614" s="67">
        <f>$G614+$H614+$I614+IF(ISBLANK($E614),0,$F614*VLOOKUP($E614,'INFO_Matières recyclables'!$I$6:$M$14,4,0))</f>
        <v>0</v>
      </c>
      <c r="Y614" s="67">
        <f>$J614+$K614+$L614+$M614+$N614+$O614+$P614+$Q614+$R614+IF(ISBLANK($E614),0,$F614*(1-VLOOKUP($E614,'INFO_Matières recyclables'!$I$6:$M$14,4,0)))</f>
        <v>0</v>
      </c>
      <c r="Z614" s="67">
        <f>$G614+$H614+$I614+$J614+IF(ISBLANK($E614),0,$F614*VLOOKUP($E614,'INFO_Matières recyclables'!$I$6:$M$14,5,0))</f>
        <v>0</v>
      </c>
      <c r="AA614" s="67">
        <f>$K614+$L614+$M614+$N614+$O614+$P614+$Q614+$R614+IF(ISBLANK($E614),0,$F614*(1-VLOOKUP($E614,'INFO_Matières recyclables'!$I$6:$M$14,5,0)))</f>
        <v>0</v>
      </c>
    </row>
    <row r="615" spans="2:27" x14ac:dyDescent="0.35">
      <c r="B615" s="5"/>
      <c r="C615" s="5"/>
      <c r="D615" s="26"/>
      <c r="E615" s="56"/>
      <c r="F615" s="58"/>
      <c r="G615" s="54"/>
      <c r="H615" s="54"/>
      <c r="I615" s="54"/>
      <c r="J615" s="54"/>
      <c r="K615" s="54"/>
      <c r="L615" s="54"/>
      <c r="M615" s="54"/>
      <c r="N615" s="54"/>
      <c r="O615" s="54"/>
      <c r="P615" s="61"/>
      <c r="Q615" s="75"/>
      <c r="R615" s="66"/>
      <c r="T615" s="67">
        <f>$G615+$H615+$L615+IF(ISBLANK($E615),0,$F615*VLOOKUP($E615,'INFO_Matières recyclables'!$I$6:$M$14,2,0))</f>
        <v>0</v>
      </c>
      <c r="U615" s="67">
        <f>$I615+$J615+$K615+$M615+$N615+$O615+$P615+$Q615+$R615+IF(ISBLANK($E615),0,$F615*(1-VLOOKUP($E615,'INFO_Matières recyclables'!$I$6:$M$14,2,0)))</f>
        <v>0</v>
      </c>
      <c r="V615" s="67">
        <f>$G615+$H615+$K615+IF(ISBLANK($E615),0,$F615*VLOOKUP($E615,'INFO_Matières recyclables'!$I$6:$M$14,3,0))</f>
        <v>0</v>
      </c>
      <c r="W615" s="67">
        <f>$I615+$J615+$L615+$M615+$N615+$O615+$P615+$Q615+$R615+IF(ISBLANK($E615),0,$F615*(1-VLOOKUP($E615,'INFO_Matières recyclables'!$I$6:$M$14,3,0)))</f>
        <v>0</v>
      </c>
      <c r="X615" s="67">
        <f>$G615+$H615+$I615+IF(ISBLANK($E615),0,$F615*VLOOKUP($E615,'INFO_Matières recyclables'!$I$6:$M$14,4,0))</f>
        <v>0</v>
      </c>
      <c r="Y615" s="67">
        <f>$J615+$K615+$L615+$M615+$N615+$O615+$P615+$Q615+$R615+IF(ISBLANK($E615),0,$F615*(1-VLOOKUP($E615,'INFO_Matières recyclables'!$I$6:$M$14,4,0)))</f>
        <v>0</v>
      </c>
      <c r="Z615" s="67">
        <f>$G615+$H615+$I615+$J615+IF(ISBLANK($E615),0,$F615*VLOOKUP($E615,'INFO_Matières recyclables'!$I$6:$M$14,5,0))</f>
        <v>0</v>
      </c>
      <c r="AA615" s="67">
        <f>$K615+$L615+$M615+$N615+$O615+$P615+$Q615+$R615+IF(ISBLANK($E615),0,$F615*(1-VLOOKUP($E615,'INFO_Matières recyclables'!$I$6:$M$14,5,0)))</f>
        <v>0</v>
      </c>
    </row>
    <row r="616" spans="2:27" x14ac:dyDescent="0.35">
      <c r="B616" s="5"/>
      <c r="C616" s="5"/>
      <c r="D616" s="26"/>
      <c r="E616" s="56"/>
      <c r="F616" s="58"/>
      <c r="G616" s="54"/>
      <c r="H616" s="54"/>
      <c r="I616" s="54"/>
      <c r="J616" s="54"/>
      <c r="K616" s="54"/>
      <c r="L616" s="54"/>
      <c r="M616" s="54"/>
      <c r="N616" s="54"/>
      <c r="O616" s="54"/>
      <c r="P616" s="61"/>
      <c r="Q616" s="75"/>
      <c r="R616" s="66"/>
      <c r="T616" s="67">
        <f>$G616+$H616+$L616+IF(ISBLANK($E616),0,$F616*VLOOKUP($E616,'INFO_Matières recyclables'!$I$6:$M$14,2,0))</f>
        <v>0</v>
      </c>
      <c r="U616" s="67">
        <f>$I616+$J616+$K616+$M616+$N616+$O616+$P616+$Q616+$R616+IF(ISBLANK($E616),0,$F616*(1-VLOOKUP($E616,'INFO_Matières recyclables'!$I$6:$M$14,2,0)))</f>
        <v>0</v>
      </c>
      <c r="V616" s="67">
        <f>$G616+$H616+$K616+IF(ISBLANK($E616),0,$F616*VLOOKUP($E616,'INFO_Matières recyclables'!$I$6:$M$14,3,0))</f>
        <v>0</v>
      </c>
      <c r="W616" s="67">
        <f>$I616+$J616+$L616+$M616+$N616+$O616+$P616+$Q616+$R616+IF(ISBLANK($E616),0,$F616*(1-VLOOKUP($E616,'INFO_Matières recyclables'!$I$6:$M$14,3,0)))</f>
        <v>0</v>
      </c>
      <c r="X616" s="67">
        <f>$G616+$H616+$I616+IF(ISBLANK($E616),0,$F616*VLOOKUP($E616,'INFO_Matières recyclables'!$I$6:$M$14,4,0))</f>
        <v>0</v>
      </c>
      <c r="Y616" s="67">
        <f>$J616+$K616+$L616+$M616+$N616+$O616+$P616+$Q616+$R616+IF(ISBLANK($E616),0,$F616*(1-VLOOKUP($E616,'INFO_Matières recyclables'!$I$6:$M$14,4,0)))</f>
        <v>0</v>
      </c>
      <c r="Z616" s="67">
        <f>$G616+$H616+$I616+$J616+IF(ISBLANK($E616),0,$F616*VLOOKUP($E616,'INFO_Matières recyclables'!$I$6:$M$14,5,0))</f>
        <v>0</v>
      </c>
      <c r="AA616" s="67">
        <f>$K616+$L616+$M616+$N616+$O616+$P616+$Q616+$R616+IF(ISBLANK($E616),0,$F616*(1-VLOOKUP($E616,'INFO_Matières recyclables'!$I$6:$M$14,5,0)))</f>
        <v>0</v>
      </c>
    </row>
    <row r="617" spans="2:27" x14ac:dyDescent="0.35">
      <c r="B617" s="5"/>
      <c r="C617" s="5"/>
      <c r="D617" s="26"/>
      <c r="E617" s="56"/>
      <c r="F617" s="58"/>
      <c r="G617" s="54"/>
      <c r="H617" s="54"/>
      <c r="I617" s="54"/>
      <c r="J617" s="54"/>
      <c r="K617" s="54"/>
      <c r="L617" s="54"/>
      <c r="M617" s="54"/>
      <c r="N617" s="54"/>
      <c r="O617" s="54"/>
      <c r="P617" s="61"/>
      <c r="Q617" s="75"/>
      <c r="R617" s="66"/>
      <c r="T617" s="67">
        <f>$G617+$H617+$L617+IF(ISBLANK($E617),0,$F617*VLOOKUP($E617,'INFO_Matières recyclables'!$I$6:$M$14,2,0))</f>
        <v>0</v>
      </c>
      <c r="U617" s="67">
        <f>$I617+$J617+$K617+$M617+$N617+$O617+$P617+$Q617+$R617+IF(ISBLANK($E617),0,$F617*(1-VLOOKUP($E617,'INFO_Matières recyclables'!$I$6:$M$14,2,0)))</f>
        <v>0</v>
      </c>
      <c r="V617" s="67">
        <f>$G617+$H617+$K617+IF(ISBLANK($E617),0,$F617*VLOOKUP($E617,'INFO_Matières recyclables'!$I$6:$M$14,3,0))</f>
        <v>0</v>
      </c>
      <c r="W617" s="67">
        <f>$I617+$J617+$L617+$M617+$N617+$O617+$P617+$Q617+$R617+IF(ISBLANK($E617),0,$F617*(1-VLOOKUP($E617,'INFO_Matières recyclables'!$I$6:$M$14,3,0)))</f>
        <v>0</v>
      </c>
      <c r="X617" s="67">
        <f>$G617+$H617+$I617+IF(ISBLANK($E617),0,$F617*VLOOKUP($E617,'INFO_Matières recyclables'!$I$6:$M$14,4,0))</f>
        <v>0</v>
      </c>
      <c r="Y617" s="67">
        <f>$J617+$K617+$L617+$M617+$N617+$O617+$P617+$Q617+$R617+IF(ISBLANK($E617),0,$F617*(1-VLOOKUP($E617,'INFO_Matières recyclables'!$I$6:$M$14,4,0)))</f>
        <v>0</v>
      </c>
      <c r="Z617" s="67">
        <f>$G617+$H617+$I617+$J617+IF(ISBLANK($E617),0,$F617*VLOOKUP($E617,'INFO_Matières recyclables'!$I$6:$M$14,5,0))</f>
        <v>0</v>
      </c>
      <c r="AA617" s="67">
        <f>$K617+$L617+$M617+$N617+$O617+$P617+$Q617+$R617+IF(ISBLANK($E617),0,$F617*(1-VLOOKUP($E617,'INFO_Matières recyclables'!$I$6:$M$14,5,0)))</f>
        <v>0</v>
      </c>
    </row>
    <row r="618" spans="2:27" x14ac:dyDescent="0.35">
      <c r="B618" s="5"/>
      <c r="C618" s="5"/>
      <c r="D618" s="26"/>
      <c r="E618" s="56"/>
      <c r="F618" s="58"/>
      <c r="G618" s="54"/>
      <c r="H618" s="54"/>
      <c r="I618" s="54"/>
      <c r="J618" s="54"/>
      <c r="K618" s="54"/>
      <c r="L618" s="54"/>
      <c r="M618" s="54"/>
      <c r="N618" s="54"/>
      <c r="O618" s="54"/>
      <c r="P618" s="61"/>
      <c r="Q618" s="75"/>
      <c r="R618" s="66"/>
      <c r="T618" s="67">
        <f>$G618+$H618+$L618+IF(ISBLANK($E618),0,$F618*VLOOKUP($E618,'INFO_Matières recyclables'!$I$6:$M$14,2,0))</f>
        <v>0</v>
      </c>
      <c r="U618" s="67">
        <f>$I618+$J618+$K618+$M618+$N618+$O618+$P618+$Q618+$R618+IF(ISBLANK($E618),0,$F618*(1-VLOOKUP($E618,'INFO_Matières recyclables'!$I$6:$M$14,2,0)))</f>
        <v>0</v>
      </c>
      <c r="V618" s="67">
        <f>$G618+$H618+$K618+IF(ISBLANK($E618),0,$F618*VLOOKUP($E618,'INFO_Matières recyclables'!$I$6:$M$14,3,0))</f>
        <v>0</v>
      </c>
      <c r="W618" s="67">
        <f>$I618+$J618+$L618+$M618+$N618+$O618+$P618+$Q618+$R618+IF(ISBLANK($E618),0,$F618*(1-VLOOKUP($E618,'INFO_Matières recyclables'!$I$6:$M$14,3,0)))</f>
        <v>0</v>
      </c>
      <c r="X618" s="67">
        <f>$G618+$H618+$I618+IF(ISBLANK($E618),0,$F618*VLOOKUP($E618,'INFO_Matières recyclables'!$I$6:$M$14,4,0))</f>
        <v>0</v>
      </c>
      <c r="Y618" s="67">
        <f>$J618+$K618+$L618+$M618+$N618+$O618+$P618+$Q618+$R618+IF(ISBLANK($E618),0,$F618*(1-VLOOKUP($E618,'INFO_Matières recyclables'!$I$6:$M$14,4,0)))</f>
        <v>0</v>
      </c>
      <c r="Z618" s="67">
        <f>$G618+$H618+$I618+$J618+IF(ISBLANK($E618),0,$F618*VLOOKUP($E618,'INFO_Matières recyclables'!$I$6:$M$14,5,0))</f>
        <v>0</v>
      </c>
      <c r="AA618" s="67">
        <f>$K618+$L618+$M618+$N618+$O618+$P618+$Q618+$R618+IF(ISBLANK($E618),0,$F618*(1-VLOOKUP($E618,'INFO_Matières recyclables'!$I$6:$M$14,5,0)))</f>
        <v>0</v>
      </c>
    </row>
    <row r="619" spans="2:27" x14ac:dyDescent="0.35">
      <c r="B619" s="5"/>
      <c r="C619" s="5"/>
      <c r="D619" s="26"/>
      <c r="E619" s="56"/>
      <c r="F619" s="58"/>
      <c r="G619" s="54"/>
      <c r="H619" s="54"/>
      <c r="I619" s="54"/>
      <c r="J619" s="54"/>
      <c r="K619" s="54"/>
      <c r="L619" s="54"/>
      <c r="M619" s="54"/>
      <c r="N619" s="54"/>
      <c r="O619" s="54"/>
      <c r="P619" s="61"/>
      <c r="Q619" s="75"/>
      <c r="R619" s="66"/>
      <c r="T619" s="67">
        <f>$G619+$H619+$L619+IF(ISBLANK($E619),0,$F619*VLOOKUP($E619,'INFO_Matières recyclables'!$I$6:$M$14,2,0))</f>
        <v>0</v>
      </c>
      <c r="U619" s="67">
        <f>$I619+$J619+$K619+$M619+$N619+$O619+$P619+$Q619+$R619+IF(ISBLANK($E619),0,$F619*(1-VLOOKUP($E619,'INFO_Matières recyclables'!$I$6:$M$14,2,0)))</f>
        <v>0</v>
      </c>
      <c r="V619" s="67">
        <f>$G619+$H619+$K619+IF(ISBLANK($E619),0,$F619*VLOOKUP($E619,'INFO_Matières recyclables'!$I$6:$M$14,3,0))</f>
        <v>0</v>
      </c>
      <c r="W619" s="67">
        <f>$I619+$J619+$L619+$M619+$N619+$O619+$P619+$Q619+$R619+IF(ISBLANK($E619),0,$F619*(1-VLOOKUP($E619,'INFO_Matières recyclables'!$I$6:$M$14,3,0)))</f>
        <v>0</v>
      </c>
      <c r="X619" s="67">
        <f>$G619+$H619+$I619+IF(ISBLANK($E619),0,$F619*VLOOKUP($E619,'INFO_Matières recyclables'!$I$6:$M$14,4,0))</f>
        <v>0</v>
      </c>
      <c r="Y619" s="67">
        <f>$J619+$K619+$L619+$M619+$N619+$O619+$P619+$Q619+$R619+IF(ISBLANK($E619),0,$F619*(1-VLOOKUP($E619,'INFO_Matières recyclables'!$I$6:$M$14,4,0)))</f>
        <v>0</v>
      </c>
      <c r="Z619" s="67">
        <f>$G619+$H619+$I619+$J619+IF(ISBLANK($E619),0,$F619*VLOOKUP($E619,'INFO_Matières recyclables'!$I$6:$M$14,5,0))</f>
        <v>0</v>
      </c>
      <c r="AA619" s="67">
        <f>$K619+$L619+$M619+$N619+$O619+$P619+$Q619+$R619+IF(ISBLANK($E619),0,$F619*(1-VLOOKUP($E619,'INFO_Matières recyclables'!$I$6:$M$14,5,0)))</f>
        <v>0</v>
      </c>
    </row>
    <row r="620" spans="2:27" x14ac:dyDescent="0.35">
      <c r="B620" s="5"/>
      <c r="C620" s="5"/>
      <c r="D620" s="26"/>
      <c r="E620" s="56"/>
      <c r="F620" s="58"/>
      <c r="G620" s="54"/>
      <c r="H620" s="54"/>
      <c r="I620" s="54"/>
      <c r="J620" s="54"/>
      <c r="K620" s="54"/>
      <c r="L620" s="54"/>
      <c r="M620" s="54"/>
      <c r="N620" s="54"/>
      <c r="O620" s="54"/>
      <c r="P620" s="61"/>
      <c r="Q620" s="75"/>
      <c r="R620" s="66"/>
      <c r="T620" s="67">
        <f>$G620+$H620+$L620+IF(ISBLANK($E620),0,$F620*VLOOKUP($E620,'INFO_Matières recyclables'!$I$6:$M$14,2,0))</f>
        <v>0</v>
      </c>
      <c r="U620" s="67">
        <f>$I620+$J620+$K620+$M620+$N620+$O620+$P620+$Q620+$R620+IF(ISBLANK($E620),0,$F620*(1-VLOOKUP($E620,'INFO_Matières recyclables'!$I$6:$M$14,2,0)))</f>
        <v>0</v>
      </c>
      <c r="V620" s="67">
        <f>$G620+$H620+$K620+IF(ISBLANK($E620),0,$F620*VLOOKUP($E620,'INFO_Matières recyclables'!$I$6:$M$14,3,0))</f>
        <v>0</v>
      </c>
      <c r="W620" s="67">
        <f>$I620+$J620+$L620+$M620+$N620+$O620+$P620+$Q620+$R620+IF(ISBLANK($E620),0,$F620*(1-VLOOKUP($E620,'INFO_Matières recyclables'!$I$6:$M$14,3,0)))</f>
        <v>0</v>
      </c>
      <c r="X620" s="67">
        <f>$G620+$H620+$I620+IF(ISBLANK($E620),0,$F620*VLOOKUP($E620,'INFO_Matières recyclables'!$I$6:$M$14,4,0))</f>
        <v>0</v>
      </c>
      <c r="Y620" s="67">
        <f>$J620+$K620+$L620+$M620+$N620+$O620+$P620+$Q620+$R620+IF(ISBLANK($E620),0,$F620*(1-VLOOKUP($E620,'INFO_Matières recyclables'!$I$6:$M$14,4,0)))</f>
        <v>0</v>
      </c>
      <c r="Z620" s="67">
        <f>$G620+$H620+$I620+$J620+IF(ISBLANK($E620),0,$F620*VLOOKUP($E620,'INFO_Matières recyclables'!$I$6:$M$14,5,0))</f>
        <v>0</v>
      </c>
      <c r="AA620" s="67">
        <f>$K620+$L620+$M620+$N620+$O620+$P620+$Q620+$R620+IF(ISBLANK($E620),0,$F620*(1-VLOOKUP($E620,'INFO_Matières recyclables'!$I$6:$M$14,5,0)))</f>
        <v>0</v>
      </c>
    </row>
    <row r="621" spans="2:27" x14ac:dyDescent="0.35">
      <c r="B621" s="5"/>
      <c r="C621" s="5"/>
      <c r="D621" s="26"/>
      <c r="E621" s="56"/>
      <c r="F621" s="58"/>
      <c r="G621" s="54"/>
      <c r="H621" s="54"/>
      <c r="I621" s="54"/>
      <c r="J621" s="54"/>
      <c r="K621" s="54"/>
      <c r="L621" s="54"/>
      <c r="M621" s="54"/>
      <c r="N621" s="54"/>
      <c r="O621" s="54"/>
      <c r="P621" s="61"/>
      <c r="Q621" s="75"/>
      <c r="R621" s="66"/>
      <c r="T621" s="67">
        <f>$G621+$H621+$L621+IF(ISBLANK($E621),0,$F621*VLOOKUP($E621,'INFO_Matières recyclables'!$I$6:$M$14,2,0))</f>
        <v>0</v>
      </c>
      <c r="U621" s="67">
        <f>$I621+$J621+$K621+$M621+$N621+$O621+$P621+$Q621+$R621+IF(ISBLANK($E621),0,$F621*(1-VLOOKUP($E621,'INFO_Matières recyclables'!$I$6:$M$14,2,0)))</f>
        <v>0</v>
      </c>
      <c r="V621" s="67">
        <f>$G621+$H621+$K621+IF(ISBLANK($E621),0,$F621*VLOOKUP($E621,'INFO_Matières recyclables'!$I$6:$M$14,3,0))</f>
        <v>0</v>
      </c>
      <c r="W621" s="67">
        <f>$I621+$J621+$L621+$M621+$N621+$O621+$P621+$Q621+$R621+IF(ISBLANK($E621),0,$F621*(1-VLOOKUP($E621,'INFO_Matières recyclables'!$I$6:$M$14,3,0)))</f>
        <v>0</v>
      </c>
      <c r="X621" s="67">
        <f>$G621+$H621+$I621+IF(ISBLANK($E621),0,$F621*VLOOKUP($E621,'INFO_Matières recyclables'!$I$6:$M$14,4,0))</f>
        <v>0</v>
      </c>
      <c r="Y621" s="67">
        <f>$J621+$K621+$L621+$M621+$N621+$O621+$P621+$Q621+$R621+IF(ISBLANK($E621),0,$F621*(1-VLOOKUP($E621,'INFO_Matières recyclables'!$I$6:$M$14,4,0)))</f>
        <v>0</v>
      </c>
      <c r="Z621" s="67">
        <f>$G621+$H621+$I621+$J621+IF(ISBLANK($E621),0,$F621*VLOOKUP($E621,'INFO_Matières recyclables'!$I$6:$M$14,5,0))</f>
        <v>0</v>
      </c>
      <c r="AA621" s="67">
        <f>$K621+$L621+$M621+$N621+$O621+$P621+$Q621+$R621+IF(ISBLANK($E621),0,$F621*(1-VLOOKUP($E621,'INFO_Matières recyclables'!$I$6:$M$14,5,0)))</f>
        <v>0</v>
      </c>
    </row>
    <row r="622" spans="2:27" x14ac:dyDescent="0.35">
      <c r="B622" s="5"/>
      <c r="C622" s="5"/>
      <c r="D622" s="26"/>
      <c r="E622" s="56"/>
      <c r="F622" s="58"/>
      <c r="G622" s="54"/>
      <c r="H622" s="54"/>
      <c r="I622" s="54"/>
      <c r="J622" s="54"/>
      <c r="K622" s="54"/>
      <c r="L622" s="54"/>
      <c r="M622" s="54"/>
      <c r="N622" s="54"/>
      <c r="O622" s="54"/>
      <c r="P622" s="61"/>
      <c r="Q622" s="75"/>
      <c r="R622" s="66"/>
      <c r="T622" s="67">
        <f>$G622+$H622+$L622+IF(ISBLANK($E622),0,$F622*VLOOKUP($E622,'INFO_Matières recyclables'!$I$6:$M$14,2,0))</f>
        <v>0</v>
      </c>
      <c r="U622" s="67">
        <f>$I622+$J622+$K622+$M622+$N622+$O622+$P622+$Q622+$R622+IF(ISBLANK($E622),0,$F622*(1-VLOOKUP($E622,'INFO_Matières recyclables'!$I$6:$M$14,2,0)))</f>
        <v>0</v>
      </c>
      <c r="V622" s="67">
        <f>$G622+$H622+$K622+IF(ISBLANK($E622),0,$F622*VLOOKUP($E622,'INFO_Matières recyclables'!$I$6:$M$14,3,0))</f>
        <v>0</v>
      </c>
      <c r="W622" s="67">
        <f>$I622+$J622+$L622+$M622+$N622+$O622+$P622+$Q622+$R622+IF(ISBLANK($E622),0,$F622*(1-VLOOKUP($E622,'INFO_Matières recyclables'!$I$6:$M$14,3,0)))</f>
        <v>0</v>
      </c>
      <c r="X622" s="67">
        <f>$G622+$H622+$I622+IF(ISBLANK($E622),0,$F622*VLOOKUP($E622,'INFO_Matières recyclables'!$I$6:$M$14,4,0))</f>
        <v>0</v>
      </c>
      <c r="Y622" s="67">
        <f>$J622+$K622+$L622+$M622+$N622+$O622+$P622+$Q622+$R622+IF(ISBLANK($E622),0,$F622*(1-VLOOKUP($E622,'INFO_Matières recyclables'!$I$6:$M$14,4,0)))</f>
        <v>0</v>
      </c>
      <c r="Z622" s="67">
        <f>$G622+$H622+$I622+$J622+IF(ISBLANK($E622),0,$F622*VLOOKUP($E622,'INFO_Matières recyclables'!$I$6:$M$14,5,0))</f>
        <v>0</v>
      </c>
      <c r="AA622" s="67">
        <f>$K622+$L622+$M622+$N622+$O622+$P622+$Q622+$R622+IF(ISBLANK($E622),0,$F622*(1-VLOOKUP($E622,'INFO_Matières recyclables'!$I$6:$M$14,5,0)))</f>
        <v>0</v>
      </c>
    </row>
    <row r="623" spans="2:27" x14ac:dyDescent="0.35">
      <c r="B623" s="5"/>
      <c r="C623" s="5"/>
      <c r="D623" s="26"/>
      <c r="E623" s="56"/>
      <c r="F623" s="58"/>
      <c r="G623" s="54"/>
      <c r="H623" s="54"/>
      <c r="I623" s="54"/>
      <c r="J623" s="54"/>
      <c r="K623" s="54"/>
      <c r="L623" s="54"/>
      <c r="M623" s="54"/>
      <c r="N623" s="54"/>
      <c r="O623" s="54"/>
      <c r="P623" s="61"/>
      <c r="Q623" s="75"/>
      <c r="R623" s="66"/>
      <c r="T623" s="67">
        <f>$G623+$H623+$L623+IF(ISBLANK($E623),0,$F623*VLOOKUP($E623,'INFO_Matières recyclables'!$I$6:$M$14,2,0))</f>
        <v>0</v>
      </c>
      <c r="U623" s="67">
        <f>$I623+$J623+$K623+$M623+$N623+$O623+$P623+$Q623+$R623+IF(ISBLANK($E623),0,$F623*(1-VLOOKUP($E623,'INFO_Matières recyclables'!$I$6:$M$14,2,0)))</f>
        <v>0</v>
      </c>
      <c r="V623" s="67">
        <f>$G623+$H623+$K623+IF(ISBLANK($E623),0,$F623*VLOOKUP($E623,'INFO_Matières recyclables'!$I$6:$M$14,3,0))</f>
        <v>0</v>
      </c>
      <c r="W623" s="67">
        <f>$I623+$J623+$L623+$M623+$N623+$O623+$P623+$Q623+$R623+IF(ISBLANK($E623),0,$F623*(1-VLOOKUP($E623,'INFO_Matières recyclables'!$I$6:$M$14,3,0)))</f>
        <v>0</v>
      </c>
      <c r="X623" s="67">
        <f>$G623+$H623+$I623+IF(ISBLANK($E623),0,$F623*VLOOKUP($E623,'INFO_Matières recyclables'!$I$6:$M$14,4,0))</f>
        <v>0</v>
      </c>
      <c r="Y623" s="67">
        <f>$J623+$K623+$L623+$M623+$N623+$O623+$P623+$Q623+$R623+IF(ISBLANK($E623),0,$F623*(1-VLOOKUP($E623,'INFO_Matières recyclables'!$I$6:$M$14,4,0)))</f>
        <v>0</v>
      </c>
      <c r="Z623" s="67">
        <f>$G623+$H623+$I623+$J623+IF(ISBLANK($E623),0,$F623*VLOOKUP($E623,'INFO_Matières recyclables'!$I$6:$M$14,5,0))</f>
        <v>0</v>
      </c>
      <c r="AA623" s="67">
        <f>$K623+$L623+$M623+$N623+$O623+$P623+$Q623+$R623+IF(ISBLANK($E623),0,$F623*(1-VLOOKUP($E623,'INFO_Matières recyclables'!$I$6:$M$14,5,0)))</f>
        <v>0</v>
      </c>
    </row>
    <row r="624" spans="2:27" x14ac:dyDescent="0.35">
      <c r="B624" s="5"/>
      <c r="C624" s="5"/>
      <c r="D624" s="26"/>
      <c r="E624" s="56"/>
      <c r="F624" s="58"/>
      <c r="G624" s="54"/>
      <c r="H624" s="54"/>
      <c r="I624" s="54"/>
      <c r="J624" s="54"/>
      <c r="K624" s="54"/>
      <c r="L624" s="54"/>
      <c r="M624" s="54"/>
      <c r="N624" s="54"/>
      <c r="O624" s="54"/>
      <c r="P624" s="61"/>
      <c r="Q624" s="75"/>
      <c r="R624" s="66"/>
      <c r="T624" s="67">
        <f>$G624+$H624+$L624+IF(ISBLANK($E624),0,$F624*VLOOKUP($E624,'INFO_Matières recyclables'!$I$6:$M$14,2,0))</f>
        <v>0</v>
      </c>
      <c r="U624" s="67">
        <f>$I624+$J624+$K624+$M624+$N624+$O624+$P624+$Q624+$R624+IF(ISBLANK($E624),0,$F624*(1-VLOOKUP($E624,'INFO_Matières recyclables'!$I$6:$M$14,2,0)))</f>
        <v>0</v>
      </c>
      <c r="V624" s="67">
        <f>$G624+$H624+$K624+IF(ISBLANK($E624),0,$F624*VLOOKUP($E624,'INFO_Matières recyclables'!$I$6:$M$14,3,0))</f>
        <v>0</v>
      </c>
      <c r="W624" s="67">
        <f>$I624+$J624+$L624+$M624+$N624+$O624+$P624+$Q624+$R624+IF(ISBLANK($E624),0,$F624*(1-VLOOKUP($E624,'INFO_Matières recyclables'!$I$6:$M$14,3,0)))</f>
        <v>0</v>
      </c>
      <c r="X624" s="67">
        <f>$G624+$H624+$I624+IF(ISBLANK($E624),0,$F624*VLOOKUP($E624,'INFO_Matières recyclables'!$I$6:$M$14,4,0))</f>
        <v>0</v>
      </c>
      <c r="Y624" s="67">
        <f>$J624+$K624+$L624+$M624+$N624+$O624+$P624+$Q624+$R624+IF(ISBLANK($E624),0,$F624*(1-VLOOKUP($E624,'INFO_Matières recyclables'!$I$6:$M$14,4,0)))</f>
        <v>0</v>
      </c>
      <c r="Z624" s="67">
        <f>$G624+$H624+$I624+$J624+IF(ISBLANK($E624),0,$F624*VLOOKUP($E624,'INFO_Matières recyclables'!$I$6:$M$14,5,0))</f>
        <v>0</v>
      </c>
      <c r="AA624" s="67">
        <f>$K624+$L624+$M624+$N624+$O624+$P624+$Q624+$R624+IF(ISBLANK($E624),0,$F624*(1-VLOOKUP($E624,'INFO_Matières recyclables'!$I$6:$M$14,5,0)))</f>
        <v>0</v>
      </c>
    </row>
    <row r="625" spans="2:27" x14ac:dyDescent="0.35">
      <c r="B625" s="5"/>
      <c r="C625" s="5"/>
      <c r="D625" s="26"/>
      <c r="E625" s="56"/>
      <c r="F625" s="58"/>
      <c r="G625" s="54"/>
      <c r="H625" s="54"/>
      <c r="I625" s="54"/>
      <c r="J625" s="54"/>
      <c r="K625" s="54"/>
      <c r="L625" s="54"/>
      <c r="M625" s="54"/>
      <c r="N625" s="54"/>
      <c r="O625" s="54"/>
      <c r="P625" s="61"/>
      <c r="Q625" s="75"/>
      <c r="R625" s="66"/>
      <c r="T625" s="67">
        <f>$G625+$H625+$L625+IF(ISBLANK($E625),0,$F625*VLOOKUP($E625,'INFO_Matières recyclables'!$I$6:$M$14,2,0))</f>
        <v>0</v>
      </c>
      <c r="U625" s="67">
        <f>$I625+$J625+$K625+$M625+$N625+$O625+$P625+$Q625+$R625+IF(ISBLANK($E625),0,$F625*(1-VLOOKUP($E625,'INFO_Matières recyclables'!$I$6:$M$14,2,0)))</f>
        <v>0</v>
      </c>
      <c r="V625" s="67">
        <f>$G625+$H625+$K625+IF(ISBLANK($E625),0,$F625*VLOOKUP($E625,'INFO_Matières recyclables'!$I$6:$M$14,3,0))</f>
        <v>0</v>
      </c>
      <c r="W625" s="67">
        <f>$I625+$J625+$L625+$M625+$N625+$O625+$P625+$Q625+$R625+IF(ISBLANK($E625),0,$F625*(1-VLOOKUP($E625,'INFO_Matières recyclables'!$I$6:$M$14,3,0)))</f>
        <v>0</v>
      </c>
      <c r="X625" s="67">
        <f>$G625+$H625+$I625+IF(ISBLANK($E625),0,$F625*VLOOKUP($E625,'INFO_Matières recyclables'!$I$6:$M$14,4,0))</f>
        <v>0</v>
      </c>
      <c r="Y625" s="67">
        <f>$J625+$K625+$L625+$M625+$N625+$O625+$P625+$Q625+$R625+IF(ISBLANK($E625),0,$F625*(1-VLOOKUP($E625,'INFO_Matières recyclables'!$I$6:$M$14,4,0)))</f>
        <v>0</v>
      </c>
      <c r="Z625" s="67">
        <f>$G625+$H625+$I625+$J625+IF(ISBLANK($E625),0,$F625*VLOOKUP($E625,'INFO_Matières recyclables'!$I$6:$M$14,5,0))</f>
        <v>0</v>
      </c>
      <c r="AA625" s="67">
        <f>$K625+$L625+$M625+$N625+$O625+$P625+$Q625+$R625+IF(ISBLANK($E625),0,$F625*(1-VLOOKUP($E625,'INFO_Matières recyclables'!$I$6:$M$14,5,0)))</f>
        <v>0</v>
      </c>
    </row>
    <row r="626" spans="2:27" x14ac:dyDescent="0.35">
      <c r="B626" s="5"/>
      <c r="C626" s="5"/>
      <c r="D626" s="26"/>
      <c r="E626" s="56"/>
      <c r="F626" s="58"/>
      <c r="G626" s="54"/>
      <c r="H626" s="54"/>
      <c r="I626" s="54"/>
      <c r="J626" s="54"/>
      <c r="K626" s="54"/>
      <c r="L626" s="54"/>
      <c r="M626" s="54"/>
      <c r="N626" s="54"/>
      <c r="O626" s="54"/>
      <c r="P626" s="61"/>
      <c r="Q626" s="75"/>
      <c r="R626" s="66"/>
      <c r="T626" s="67">
        <f>$G626+$H626+$L626+IF(ISBLANK($E626),0,$F626*VLOOKUP($E626,'INFO_Matières recyclables'!$I$6:$M$14,2,0))</f>
        <v>0</v>
      </c>
      <c r="U626" s="67">
        <f>$I626+$J626+$K626+$M626+$N626+$O626+$P626+$Q626+$R626+IF(ISBLANK($E626),0,$F626*(1-VLOOKUP($E626,'INFO_Matières recyclables'!$I$6:$M$14,2,0)))</f>
        <v>0</v>
      </c>
      <c r="V626" s="67">
        <f>$G626+$H626+$K626+IF(ISBLANK($E626),0,$F626*VLOOKUP($E626,'INFO_Matières recyclables'!$I$6:$M$14,3,0))</f>
        <v>0</v>
      </c>
      <c r="W626" s="67">
        <f>$I626+$J626+$L626+$M626+$N626+$O626+$P626+$Q626+$R626+IF(ISBLANK($E626),0,$F626*(1-VLOOKUP($E626,'INFO_Matières recyclables'!$I$6:$M$14,3,0)))</f>
        <v>0</v>
      </c>
      <c r="X626" s="67">
        <f>$G626+$H626+$I626+IF(ISBLANK($E626),0,$F626*VLOOKUP($E626,'INFO_Matières recyclables'!$I$6:$M$14,4,0))</f>
        <v>0</v>
      </c>
      <c r="Y626" s="67">
        <f>$J626+$K626+$L626+$M626+$N626+$O626+$P626+$Q626+$R626+IF(ISBLANK($E626),0,$F626*(1-VLOOKUP($E626,'INFO_Matières recyclables'!$I$6:$M$14,4,0)))</f>
        <v>0</v>
      </c>
      <c r="Z626" s="67">
        <f>$G626+$H626+$I626+$J626+IF(ISBLANK($E626),0,$F626*VLOOKUP($E626,'INFO_Matières recyclables'!$I$6:$M$14,5,0))</f>
        <v>0</v>
      </c>
      <c r="AA626" s="67">
        <f>$K626+$L626+$M626+$N626+$O626+$P626+$Q626+$R626+IF(ISBLANK($E626),0,$F626*(1-VLOOKUP($E626,'INFO_Matières recyclables'!$I$6:$M$14,5,0)))</f>
        <v>0</v>
      </c>
    </row>
    <row r="627" spans="2:27" x14ac:dyDescent="0.35">
      <c r="B627" s="5"/>
      <c r="C627" s="5"/>
      <c r="D627" s="26"/>
      <c r="E627" s="56"/>
      <c r="F627" s="58"/>
      <c r="G627" s="54"/>
      <c r="H627" s="54"/>
      <c r="I627" s="54"/>
      <c r="J627" s="54"/>
      <c r="K627" s="54"/>
      <c r="L627" s="54"/>
      <c r="M627" s="54"/>
      <c r="N627" s="54"/>
      <c r="O627" s="54"/>
      <c r="P627" s="61"/>
      <c r="Q627" s="75"/>
      <c r="R627" s="66"/>
      <c r="T627" s="67">
        <f>$G627+$H627+$L627+IF(ISBLANK($E627),0,$F627*VLOOKUP($E627,'INFO_Matières recyclables'!$I$6:$M$14,2,0))</f>
        <v>0</v>
      </c>
      <c r="U627" s="67">
        <f>$I627+$J627+$K627+$M627+$N627+$O627+$P627+$Q627+$R627+IF(ISBLANK($E627),0,$F627*(1-VLOOKUP($E627,'INFO_Matières recyclables'!$I$6:$M$14,2,0)))</f>
        <v>0</v>
      </c>
      <c r="V627" s="67">
        <f>$G627+$H627+$K627+IF(ISBLANK($E627),0,$F627*VLOOKUP($E627,'INFO_Matières recyclables'!$I$6:$M$14,3,0))</f>
        <v>0</v>
      </c>
      <c r="W627" s="67">
        <f>$I627+$J627+$L627+$M627+$N627+$O627+$P627+$Q627+$R627+IF(ISBLANK($E627),0,$F627*(1-VLOOKUP($E627,'INFO_Matières recyclables'!$I$6:$M$14,3,0)))</f>
        <v>0</v>
      </c>
      <c r="X627" s="67">
        <f>$G627+$H627+$I627+IF(ISBLANK($E627),0,$F627*VLOOKUP($E627,'INFO_Matières recyclables'!$I$6:$M$14,4,0))</f>
        <v>0</v>
      </c>
      <c r="Y627" s="67">
        <f>$J627+$K627+$L627+$M627+$N627+$O627+$P627+$Q627+$R627+IF(ISBLANK($E627),0,$F627*(1-VLOOKUP($E627,'INFO_Matières recyclables'!$I$6:$M$14,4,0)))</f>
        <v>0</v>
      </c>
      <c r="Z627" s="67">
        <f>$G627+$H627+$I627+$J627+IF(ISBLANK($E627),0,$F627*VLOOKUP($E627,'INFO_Matières recyclables'!$I$6:$M$14,5,0))</f>
        <v>0</v>
      </c>
      <c r="AA627" s="67">
        <f>$K627+$L627+$M627+$N627+$O627+$P627+$Q627+$R627+IF(ISBLANK($E627),0,$F627*(1-VLOOKUP($E627,'INFO_Matières recyclables'!$I$6:$M$14,5,0)))</f>
        <v>0</v>
      </c>
    </row>
    <row r="628" spans="2:27" x14ac:dyDescent="0.35">
      <c r="B628" s="5"/>
      <c r="C628" s="5"/>
      <c r="D628" s="26"/>
      <c r="E628" s="56"/>
      <c r="F628" s="58"/>
      <c r="G628" s="54"/>
      <c r="H628" s="54"/>
      <c r="I628" s="54"/>
      <c r="J628" s="54"/>
      <c r="K628" s="54"/>
      <c r="L628" s="54"/>
      <c r="M628" s="54"/>
      <c r="N628" s="54"/>
      <c r="O628" s="54"/>
      <c r="P628" s="61"/>
      <c r="Q628" s="75"/>
      <c r="R628" s="66"/>
      <c r="T628" s="67">
        <f>$G628+$H628+$L628+IF(ISBLANK($E628),0,$F628*VLOOKUP($E628,'INFO_Matières recyclables'!$I$6:$M$14,2,0))</f>
        <v>0</v>
      </c>
      <c r="U628" s="67">
        <f>$I628+$J628+$K628+$M628+$N628+$O628+$P628+$Q628+$R628+IF(ISBLANK($E628),0,$F628*(1-VLOOKUP($E628,'INFO_Matières recyclables'!$I$6:$M$14,2,0)))</f>
        <v>0</v>
      </c>
      <c r="V628" s="67">
        <f>$G628+$H628+$K628+IF(ISBLANK($E628),0,$F628*VLOOKUP($E628,'INFO_Matières recyclables'!$I$6:$M$14,3,0))</f>
        <v>0</v>
      </c>
      <c r="W628" s="67">
        <f>$I628+$J628+$L628+$M628+$N628+$O628+$P628+$Q628+$R628+IF(ISBLANK($E628),0,$F628*(1-VLOOKUP($E628,'INFO_Matières recyclables'!$I$6:$M$14,3,0)))</f>
        <v>0</v>
      </c>
      <c r="X628" s="67">
        <f>$G628+$H628+$I628+IF(ISBLANK($E628),0,$F628*VLOOKUP($E628,'INFO_Matières recyclables'!$I$6:$M$14,4,0))</f>
        <v>0</v>
      </c>
      <c r="Y628" s="67">
        <f>$J628+$K628+$L628+$M628+$N628+$O628+$P628+$Q628+$R628+IF(ISBLANK($E628),0,$F628*(1-VLOOKUP($E628,'INFO_Matières recyclables'!$I$6:$M$14,4,0)))</f>
        <v>0</v>
      </c>
      <c r="Z628" s="67">
        <f>$G628+$H628+$I628+$J628+IF(ISBLANK($E628),0,$F628*VLOOKUP($E628,'INFO_Matières recyclables'!$I$6:$M$14,5,0))</f>
        <v>0</v>
      </c>
      <c r="AA628" s="67">
        <f>$K628+$L628+$M628+$N628+$O628+$P628+$Q628+$R628+IF(ISBLANK($E628),0,$F628*(1-VLOOKUP($E628,'INFO_Matières recyclables'!$I$6:$M$14,5,0)))</f>
        <v>0</v>
      </c>
    </row>
    <row r="629" spans="2:27" x14ac:dyDescent="0.35">
      <c r="B629" s="5"/>
      <c r="C629" s="5"/>
      <c r="D629" s="26"/>
      <c r="E629" s="56"/>
      <c r="F629" s="58"/>
      <c r="G629" s="54"/>
      <c r="H629" s="54"/>
      <c r="I629" s="54"/>
      <c r="J629" s="54"/>
      <c r="K629" s="54"/>
      <c r="L629" s="54"/>
      <c r="M629" s="54"/>
      <c r="N629" s="54"/>
      <c r="O629" s="54"/>
      <c r="P629" s="61"/>
      <c r="Q629" s="75"/>
      <c r="R629" s="66"/>
      <c r="T629" s="67">
        <f>$G629+$H629+$L629+IF(ISBLANK($E629),0,$F629*VLOOKUP($E629,'INFO_Matières recyclables'!$I$6:$M$14,2,0))</f>
        <v>0</v>
      </c>
      <c r="U629" s="67">
        <f>$I629+$J629+$K629+$M629+$N629+$O629+$P629+$Q629+$R629+IF(ISBLANK($E629),0,$F629*(1-VLOOKUP($E629,'INFO_Matières recyclables'!$I$6:$M$14,2,0)))</f>
        <v>0</v>
      </c>
      <c r="V629" s="67">
        <f>$G629+$H629+$K629+IF(ISBLANK($E629),0,$F629*VLOOKUP($E629,'INFO_Matières recyclables'!$I$6:$M$14,3,0))</f>
        <v>0</v>
      </c>
      <c r="W629" s="67">
        <f>$I629+$J629+$L629+$M629+$N629+$O629+$P629+$Q629+$R629+IF(ISBLANK($E629),0,$F629*(1-VLOOKUP($E629,'INFO_Matières recyclables'!$I$6:$M$14,3,0)))</f>
        <v>0</v>
      </c>
      <c r="X629" s="67">
        <f>$G629+$H629+$I629+IF(ISBLANK($E629),0,$F629*VLOOKUP($E629,'INFO_Matières recyclables'!$I$6:$M$14,4,0))</f>
        <v>0</v>
      </c>
      <c r="Y629" s="67">
        <f>$J629+$K629+$L629+$M629+$N629+$O629+$P629+$Q629+$R629+IF(ISBLANK($E629),0,$F629*(1-VLOOKUP($E629,'INFO_Matières recyclables'!$I$6:$M$14,4,0)))</f>
        <v>0</v>
      </c>
      <c r="Z629" s="67">
        <f>$G629+$H629+$I629+$J629+IF(ISBLANK($E629),0,$F629*VLOOKUP($E629,'INFO_Matières recyclables'!$I$6:$M$14,5,0))</f>
        <v>0</v>
      </c>
      <c r="AA629" s="67">
        <f>$K629+$L629+$M629+$N629+$O629+$P629+$Q629+$R629+IF(ISBLANK($E629),0,$F629*(1-VLOOKUP($E629,'INFO_Matières recyclables'!$I$6:$M$14,5,0)))</f>
        <v>0</v>
      </c>
    </row>
    <row r="630" spans="2:27" x14ac:dyDescent="0.35">
      <c r="B630" s="5"/>
      <c r="C630" s="5"/>
      <c r="D630" s="26"/>
      <c r="E630" s="56"/>
      <c r="F630" s="58"/>
      <c r="G630" s="54"/>
      <c r="H630" s="54"/>
      <c r="I630" s="54"/>
      <c r="J630" s="54"/>
      <c r="K630" s="54"/>
      <c r="L630" s="54"/>
      <c r="M630" s="54"/>
      <c r="N630" s="54"/>
      <c r="O630" s="54"/>
      <c r="P630" s="61"/>
      <c r="Q630" s="75"/>
      <c r="R630" s="66"/>
      <c r="T630" s="67">
        <f>$G630+$H630+$L630+IF(ISBLANK($E630),0,$F630*VLOOKUP($E630,'INFO_Matières recyclables'!$I$6:$M$14,2,0))</f>
        <v>0</v>
      </c>
      <c r="U630" s="67">
        <f>$I630+$J630+$K630+$M630+$N630+$O630+$P630+$Q630+$R630+IF(ISBLANK($E630),0,$F630*(1-VLOOKUP($E630,'INFO_Matières recyclables'!$I$6:$M$14,2,0)))</f>
        <v>0</v>
      </c>
      <c r="V630" s="67">
        <f>$G630+$H630+$K630+IF(ISBLANK($E630),0,$F630*VLOOKUP($E630,'INFO_Matières recyclables'!$I$6:$M$14,3,0))</f>
        <v>0</v>
      </c>
      <c r="W630" s="67">
        <f>$I630+$J630+$L630+$M630+$N630+$O630+$P630+$Q630+$R630+IF(ISBLANK($E630),0,$F630*(1-VLOOKUP($E630,'INFO_Matières recyclables'!$I$6:$M$14,3,0)))</f>
        <v>0</v>
      </c>
      <c r="X630" s="67">
        <f>$G630+$H630+$I630+IF(ISBLANK($E630),0,$F630*VLOOKUP($E630,'INFO_Matières recyclables'!$I$6:$M$14,4,0))</f>
        <v>0</v>
      </c>
      <c r="Y630" s="67">
        <f>$J630+$K630+$L630+$M630+$N630+$O630+$P630+$Q630+$R630+IF(ISBLANK($E630),0,$F630*(1-VLOOKUP($E630,'INFO_Matières recyclables'!$I$6:$M$14,4,0)))</f>
        <v>0</v>
      </c>
      <c r="Z630" s="67">
        <f>$G630+$H630+$I630+$J630+IF(ISBLANK($E630),0,$F630*VLOOKUP($E630,'INFO_Matières recyclables'!$I$6:$M$14,5,0))</f>
        <v>0</v>
      </c>
      <c r="AA630" s="67">
        <f>$K630+$L630+$M630+$N630+$O630+$P630+$Q630+$R630+IF(ISBLANK($E630),0,$F630*(1-VLOOKUP($E630,'INFO_Matières recyclables'!$I$6:$M$14,5,0)))</f>
        <v>0</v>
      </c>
    </row>
    <row r="631" spans="2:27" x14ac:dyDescent="0.35">
      <c r="B631" s="5"/>
      <c r="C631" s="5"/>
      <c r="D631" s="26"/>
      <c r="E631" s="56"/>
      <c r="F631" s="58"/>
      <c r="G631" s="54"/>
      <c r="H631" s="54"/>
      <c r="I631" s="54"/>
      <c r="J631" s="54"/>
      <c r="K631" s="54"/>
      <c r="L631" s="54"/>
      <c r="M631" s="54"/>
      <c r="N631" s="54"/>
      <c r="O631" s="54"/>
      <c r="P631" s="61"/>
      <c r="Q631" s="75"/>
      <c r="R631" s="66"/>
      <c r="T631" s="67">
        <f>$G631+$H631+$L631+IF(ISBLANK($E631),0,$F631*VLOOKUP($E631,'INFO_Matières recyclables'!$I$6:$M$14,2,0))</f>
        <v>0</v>
      </c>
      <c r="U631" s="67">
        <f>$I631+$J631+$K631+$M631+$N631+$O631+$P631+$Q631+$R631+IF(ISBLANK($E631),0,$F631*(1-VLOOKUP($E631,'INFO_Matières recyclables'!$I$6:$M$14,2,0)))</f>
        <v>0</v>
      </c>
      <c r="V631" s="67">
        <f>$G631+$H631+$K631+IF(ISBLANK($E631),0,$F631*VLOOKUP($E631,'INFO_Matières recyclables'!$I$6:$M$14,3,0))</f>
        <v>0</v>
      </c>
      <c r="W631" s="67">
        <f>$I631+$J631+$L631+$M631+$N631+$O631+$P631+$Q631+$R631+IF(ISBLANK($E631),0,$F631*(1-VLOOKUP($E631,'INFO_Matières recyclables'!$I$6:$M$14,3,0)))</f>
        <v>0</v>
      </c>
      <c r="X631" s="67">
        <f>$G631+$H631+$I631+IF(ISBLANK($E631),0,$F631*VLOOKUP($E631,'INFO_Matières recyclables'!$I$6:$M$14,4,0))</f>
        <v>0</v>
      </c>
      <c r="Y631" s="67">
        <f>$J631+$K631+$L631+$M631+$N631+$O631+$P631+$Q631+$R631+IF(ISBLANK($E631),0,$F631*(1-VLOOKUP($E631,'INFO_Matières recyclables'!$I$6:$M$14,4,0)))</f>
        <v>0</v>
      </c>
      <c r="Z631" s="67">
        <f>$G631+$H631+$I631+$J631+IF(ISBLANK($E631),0,$F631*VLOOKUP($E631,'INFO_Matières recyclables'!$I$6:$M$14,5,0))</f>
        <v>0</v>
      </c>
      <c r="AA631" s="67">
        <f>$K631+$L631+$M631+$N631+$O631+$P631+$Q631+$R631+IF(ISBLANK($E631),0,$F631*(1-VLOOKUP($E631,'INFO_Matières recyclables'!$I$6:$M$14,5,0)))</f>
        <v>0</v>
      </c>
    </row>
    <row r="632" spans="2:27" x14ac:dyDescent="0.35">
      <c r="B632" s="5"/>
      <c r="C632" s="5"/>
      <c r="D632" s="26"/>
      <c r="E632" s="56"/>
      <c r="F632" s="58"/>
      <c r="G632" s="54"/>
      <c r="H632" s="54"/>
      <c r="I632" s="54"/>
      <c r="J632" s="54"/>
      <c r="K632" s="54"/>
      <c r="L632" s="54"/>
      <c r="M632" s="54"/>
      <c r="N632" s="54"/>
      <c r="O632" s="54"/>
      <c r="P632" s="61"/>
      <c r="Q632" s="75"/>
      <c r="R632" s="66"/>
      <c r="T632" s="67">
        <f>$G632+$H632+$L632+IF(ISBLANK($E632),0,$F632*VLOOKUP($E632,'INFO_Matières recyclables'!$I$6:$M$14,2,0))</f>
        <v>0</v>
      </c>
      <c r="U632" s="67">
        <f>$I632+$J632+$K632+$M632+$N632+$O632+$P632+$Q632+$R632+IF(ISBLANK($E632),0,$F632*(1-VLOOKUP($E632,'INFO_Matières recyclables'!$I$6:$M$14,2,0)))</f>
        <v>0</v>
      </c>
      <c r="V632" s="67">
        <f>$G632+$H632+$K632+IF(ISBLANK($E632),0,$F632*VLOOKUP($E632,'INFO_Matières recyclables'!$I$6:$M$14,3,0))</f>
        <v>0</v>
      </c>
      <c r="W632" s="67">
        <f>$I632+$J632+$L632+$M632+$N632+$O632+$P632+$Q632+$R632+IF(ISBLANK($E632),0,$F632*(1-VLOOKUP($E632,'INFO_Matières recyclables'!$I$6:$M$14,3,0)))</f>
        <v>0</v>
      </c>
      <c r="X632" s="67">
        <f>$G632+$H632+$I632+IF(ISBLANK($E632),0,$F632*VLOOKUP($E632,'INFO_Matières recyclables'!$I$6:$M$14,4,0))</f>
        <v>0</v>
      </c>
      <c r="Y632" s="67">
        <f>$J632+$K632+$L632+$M632+$N632+$O632+$P632+$Q632+$R632+IF(ISBLANK($E632),0,$F632*(1-VLOOKUP($E632,'INFO_Matières recyclables'!$I$6:$M$14,4,0)))</f>
        <v>0</v>
      </c>
      <c r="Z632" s="67">
        <f>$G632+$H632+$I632+$J632+IF(ISBLANK($E632),0,$F632*VLOOKUP($E632,'INFO_Matières recyclables'!$I$6:$M$14,5,0))</f>
        <v>0</v>
      </c>
      <c r="AA632" s="67">
        <f>$K632+$L632+$M632+$N632+$O632+$P632+$Q632+$R632+IF(ISBLANK($E632),0,$F632*(1-VLOOKUP($E632,'INFO_Matières recyclables'!$I$6:$M$14,5,0)))</f>
        <v>0</v>
      </c>
    </row>
    <row r="633" spans="2:27" x14ac:dyDescent="0.35">
      <c r="B633" s="5"/>
      <c r="C633" s="5"/>
      <c r="D633" s="26"/>
      <c r="E633" s="56"/>
      <c r="F633" s="58"/>
      <c r="G633" s="54"/>
      <c r="H633" s="54"/>
      <c r="I633" s="54"/>
      <c r="J633" s="54"/>
      <c r="K633" s="54"/>
      <c r="L633" s="54"/>
      <c r="M633" s="54"/>
      <c r="N633" s="54"/>
      <c r="O633" s="54"/>
      <c r="P633" s="61"/>
      <c r="Q633" s="75"/>
      <c r="R633" s="66"/>
      <c r="T633" s="67">
        <f>$G633+$H633+$L633+IF(ISBLANK($E633),0,$F633*VLOOKUP($E633,'INFO_Matières recyclables'!$I$6:$M$14,2,0))</f>
        <v>0</v>
      </c>
      <c r="U633" s="67">
        <f>$I633+$J633+$K633+$M633+$N633+$O633+$P633+$Q633+$R633+IF(ISBLANK($E633),0,$F633*(1-VLOOKUP($E633,'INFO_Matières recyclables'!$I$6:$M$14,2,0)))</f>
        <v>0</v>
      </c>
      <c r="V633" s="67">
        <f>$G633+$H633+$K633+IF(ISBLANK($E633),0,$F633*VLOOKUP($E633,'INFO_Matières recyclables'!$I$6:$M$14,3,0))</f>
        <v>0</v>
      </c>
      <c r="W633" s="67">
        <f>$I633+$J633+$L633+$M633+$N633+$O633+$P633+$Q633+$R633+IF(ISBLANK($E633),0,$F633*(1-VLOOKUP($E633,'INFO_Matières recyclables'!$I$6:$M$14,3,0)))</f>
        <v>0</v>
      </c>
      <c r="X633" s="67">
        <f>$G633+$H633+$I633+IF(ISBLANK($E633),0,$F633*VLOOKUP($E633,'INFO_Matières recyclables'!$I$6:$M$14,4,0))</f>
        <v>0</v>
      </c>
      <c r="Y633" s="67">
        <f>$J633+$K633+$L633+$M633+$N633+$O633+$P633+$Q633+$R633+IF(ISBLANK($E633),0,$F633*(1-VLOOKUP($E633,'INFO_Matières recyclables'!$I$6:$M$14,4,0)))</f>
        <v>0</v>
      </c>
      <c r="Z633" s="67">
        <f>$G633+$H633+$I633+$J633+IF(ISBLANK($E633),0,$F633*VLOOKUP($E633,'INFO_Matières recyclables'!$I$6:$M$14,5,0))</f>
        <v>0</v>
      </c>
      <c r="AA633" s="67">
        <f>$K633+$L633+$M633+$N633+$O633+$P633+$Q633+$R633+IF(ISBLANK($E633),0,$F633*(1-VLOOKUP($E633,'INFO_Matières recyclables'!$I$6:$M$14,5,0)))</f>
        <v>0</v>
      </c>
    </row>
    <row r="634" spans="2:27" x14ac:dyDescent="0.35">
      <c r="B634" s="5"/>
      <c r="C634" s="5"/>
      <c r="D634" s="26"/>
      <c r="E634" s="56"/>
      <c r="F634" s="58"/>
      <c r="G634" s="54"/>
      <c r="H634" s="54"/>
      <c r="I634" s="54"/>
      <c r="J634" s="54"/>
      <c r="K634" s="54"/>
      <c r="L634" s="54"/>
      <c r="M634" s="54"/>
      <c r="N634" s="54"/>
      <c r="O634" s="54"/>
      <c r="P634" s="61"/>
      <c r="Q634" s="75"/>
      <c r="R634" s="66"/>
      <c r="T634" s="67">
        <f>$G634+$H634+$L634+IF(ISBLANK($E634),0,$F634*VLOOKUP($E634,'INFO_Matières recyclables'!$I$6:$M$14,2,0))</f>
        <v>0</v>
      </c>
      <c r="U634" s="67">
        <f>$I634+$J634+$K634+$M634+$N634+$O634+$P634+$Q634+$R634+IF(ISBLANK($E634),0,$F634*(1-VLOOKUP($E634,'INFO_Matières recyclables'!$I$6:$M$14,2,0)))</f>
        <v>0</v>
      </c>
      <c r="V634" s="67">
        <f>$G634+$H634+$K634+IF(ISBLANK($E634),0,$F634*VLOOKUP($E634,'INFO_Matières recyclables'!$I$6:$M$14,3,0))</f>
        <v>0</v>
      </c>
      <c r="W634" s="67">
        <f>$I634+$J634+$L634+$M634+$N634+$O634+$P634+$Q634+$R634+IF(ISBLANK($E634),0,$F634*(1-VLOOKUP($E634,'INFO_Matières recyclables'!$I$6:$M$14,3,0)))</f>
        <v>0</v>
      </c>
      <c r="X634" s="67">
        <f>$G634+$H634+$I634+IF(ISBLANK($E634),0,$F634*VLOOKUP($E634,'INFO_Matières recyclables'!$I$6:$M$14,4,0))</f>
        <v>0</v>
      </c>
      <c r="Y634" s="67">
        <f>$J634+$K634+$L634+$M634+$N634+$O634+$P634+$Q634+$R634+IF(ISBLANK($E634),0,$F634*(1-VLOOKUP($E634,'INFO_Matières recyclables'!$I$6:$M$14,4,0)))</f>
        <v>0</v>
      </c>
      <c r="Z634" s="67">
        <f>$G634+$H634+$I634+$J634+IF(ISBLANK($E634),0,$F634*VLOOKUP($E634,'INFO_Matières recyclables'!$I$6:$M$14,5,0))</f>
        <v>0</v>
      </c>
      <c r="AA634" s="67">
        <f>$K634+$L634+$M634+$N634+$O634+$P634+$Q634+$R634+IF(ISBLANK($E634),0,$F634*(1-VLOOKUP($E634,'INFO_Matières recyclables'!$I$6:$M$14,5,0)))</f>
        <v>0</v>
      </c>
    </row>
    <row r="635" spans="2:27" x14ac:dyDescent="0.35">
      <c r="B635" s="5"/>
      <c r="C635" s="5"/>
      <c r="D635" s="26"/>
      <c r="E635" s="56"/>
      <c r="F635" s="58"/>
      <c r="G635" s="54"/>
      <c r="H635" s="54"/>
      <c r="I635" s="54"/>
      <c r="J635" s="54"/>
      <c r="K635" s="54"/>
      <c r="L635" s="54"/>
      <c r="M635" s="54"/>
      <c r="N635" s="54"/>
      <c r="O635" s="54"/>
      <c r="P635" s="61"/>
      <c r="Q635" s="75"/>
      <c r="R635" s="66"/>
      <c r="T635" s="67">
        <f>$G635+$H635+$L635+IF(ISBLANK($E635),0,$F635*VLOOKUP($E635,'INFO_Matières recyclables'!$I$6:$M$14,2,0))</f>
        <v>0</v>
      </c>
      <c r="U635" s="67">
        <f>$I635+$J635+$K635+$M635+$N635+$O635+$P635+$Q635+$R635+IF(ISBLANK($E635),0,$F635*(1-VLOOKUP($E635,'INFO_Matières recyclables'!$I$6:$M$14,2,0)))</f>
        <v>0</v>
      </c>
      <c r="V635" s="67">
        <f>$G635+$H635+$K635+IF(ISBLANK($E635),0,$F635*VLOOKUP($E635,'INFO_Matières recyclables'!$I$6:$M$14,3,0))</f>
        <v>0</v>
      </c>
      <c r="W635" s="67">
        <f>$I635+$J635+$L635+$M635+$N635+$O635+$P635+$Q635+$R635+IF(ISBLANK($E635),0,$F635*(1-VLOOKUP($E635,'INFO_Matières recyclables'!$I$6:$M$14,3,0)))</f>
        <v>0</v>
      </c>
      <c r="X635" s="67">
        <f>$G635+$H635+$I635+IF(ISBLANK($E635),0,$F635*VLOOKUP($E635,'INFO_Matières recyclables'!$I$6:$M$14,4,0))</f>
        <v>0</v>
      </c>
      <c r="Y635" s="67">
        <f>$J635+$K635+$L635+$M635+$N635+$O635+$P635+$Q635+$R635+IF(ISBLANK($E635),0,$F635*(1-VLOOKUP($E635,'INFO_Matières recyclables'!$I$6:$M$14,4,0)))</f>
        <v>0</v>
      </c>
      <c r="Z635" s="67">
        <f>$G635+$H635+$I635+$J635+IF(ISBLANK($E635),0,$F635*VLOOKUP($E635,'INFO_Matières recyclables'!$I$6:$M$14,5,0))</f>
        <v>0</v>
      </c>
      <c r="AA635" s="67">
        <f>$K635+$L635+$M635+$N635+$O635+$P635+$Q635+$R635+IF(ISBLANK($E635),0,$F635*(1-VLOOKUP($E635,'INFO_Matières recyclables'!$I$6:$M$14,5,0)))</f>
        <v>0</v>
      </c>
    </row>
    <row r="636" spans="2:27" x14ac:dyDescent="0.35">
      <c r="B636" s="5"/>
      <c r="C636" s="5"/>
      <c r="D636" s="26"/>
      <c r="E636" s="56"/>
      <c r="F636" s="58"/>
      <c r="G636" s="54"/>
      <c r="H636" s="54"/>
      <c r="I636" s="54"/>
      <c r="J636" s="54"/>
      <c r="K636" s="54"/>
      <c r="L636" s="54"/>
      <c r="M636" s="54"/>
      <c r="N636" s="54"/>
      <c r="O636" s="54"/>
      <c r="P636" s="61"/>
      <c r="Q636" s="75"/>
      <c r="R636" s="66"/>
      <c r="T636" s="67">
        <f>$G636+$H636+$L636+IF(ISBLANK($E636),0,$F636*VLOOKUP($E636,'INFO_Matières recyclables'!$I$6:$M$14,2,0))</f>
        <v>0</v>
      </c>
      <c r="U636" s="67">
        <f>$I636+$J636+$K636+$M636+$N636+$O636+$P636+$Q636+$R636+IF(ISBLANK($E636),0,$F636*(1-VLOOKUP($E636,'INFO_Matières recyclables'!$I$6:$M$14,2,0)))</f>
        <v>0</v>
      </c>
      <c r="V636" s="67">
        <f>$G636+$H636+$K636+IF(ISBLANK($E636),0,$F636*VLOOKUP($E636,'INFO_Matières recyclables'!$I$6:$M$14,3,0))</f>
        <v>0</v>
      </c>
      <c r="W636" s="67">
        <f>$I636+$J636+$L636+$M636+$N636+$O636+$P636+$Q636+$R636+IF(ISBLANK($E636),0,$F636*(1-VLOOKUP($E636,'INFO_Matières recyclables'!$I$6:$M$14,3,0)))</f>
        <v>0</v>
      </c>
      <c r="X636" s="67">
        <f>$G636+$H636+$I636+IF(ISBLANK($E636),0,$F636*VLOOKUP($E636,'INFO_Matières recyclables'!$I$6:$M$14,4,0))</f>
        <v>0</v>
      </c>
      <c r="Y636" s="67">
        <f>$J636+$K636+$L636+$M636+$N636+$O636+$P636+$Q636+$R636+IF(ISBLANK($E636),0,$F636*(1-VLOOKUP($E636,'INFO_Matières recyclables'!$I$6:$M$14,4,0)))</f>
        <v>0</v>
      </c>
      <c r="Z636" s="67">
        <f>$G636+$H636+$I636+$J636+IF(ISBLANK($E636),0,$F636*VLOOKUP($E636,'INFO_Matières recyclables'!$I$6:$M$14,5,0))</f>
        <v>0</v>
      </c>
      <c r="AA636" s="67">
        <f>$K636+$L636+$M636+$N636+$O636+$P636+$Q636+$R636+IF(ISBLANK($E636),0,$F636*(1-VLOOKUP($E636,'INFO_Matières recyclables'!$I$6:$M$14,5,0)))</f>
        <v>0</v>
      </c>
    </row>
    <row r="637" spans="2:27" x14ac:dyDescent="0.35">
      <c r="B637" s="5"/>
      <c r="C637" s="5"/>
      <c r="D637" s="26"/>
      <c r="E637" s="56"/>
      <c r="F637" s="58"/>
      <c r="G637" s="54"/>
      <c r="H637" s="54"/>
      <c r="I637" s="54"/>
      <c r="J637" s="54"/>
      <c r="K637" s="54"/>
      <c r="L637" s="54"/>
      <c r="M637" s="54"/>
      <c r="N637" s="54"/>
      <c r="O637" s="54"/>
      <c r="P637" s="61"/>
      <c r="Q637" s="75"/>
      <c r="R637" s="66"/>
      <c r="T637" s="67">
        <f>$G637+$H637+$L637+IF(ISBLANK($E637),0,$F637*VLOOKUP($E637,'INFO_Matières recyclables'!$I$6:$M$14,2,0))</f>
        <v>0</v>
      </c>
      <c r="U637" s="67">
        <f>$I637+$J637+$K637+$M637+$N637+$O637+$P637+$Q637+$R637+IF(ISBLANK($E637),0,$F637*(1-VLOOKUP($E637,'INFO_Matières recyclables'!$I$6:$M$14,2,0)))</f>
        <v>0</v>
      </c>
      <c r="V637" s="67">
        <f>$G637+$H637+$K637+IF(ISBLANK($E637),0,$F637*VLOOKUP($E637,'INFO_Matières recyclables'!$I$6:$M$14,3,0))</f>
        <v>0</v>
      </c>
      <c r="W637" s="67">
        <f>$I637+$J637+$L637+$M637+$N637+$O637+$P637+$Q637+$R637+IF(ISBLANK($E637),0,$F637*(1-VLOOKUP($E637,'INFO_Matières recyclables'!$I$6:$M$14,3,0)))</f>
        <v>0</v>
      </c>
      <c r="X637" s="67">
        <f>$G637+$H637+$I637+IF(ISBLANK($E637),0,$F637*VLOOKUP($E637,'INFO_Matières recyclables'!$I$6:$M$14,4,0))</f>
        <v>0</v>
      </c>
      <c r="Y637" s="67">
        <f>$J637+$K637+$L637+$M637+$N637+$O637+$P637+$Q637+$R637+IF(ISBLANK($E637),0,$F637*(1-VLOOKUP($E637,'INFO_Matières recyclables'!$I$6:$M$14,4,0)))</f>
        <v>0</v>
      </c>
      <c r="Z637" s="67">
        <f>$G637+$H637+$I637+$J637+IF(ISBLANK($E637),0,$F637*VLOOKUP($E637,'INFO_Matières recyclables'!$I$6:$M$14,5,0))</f>
        <v>0</v>
      </c>
      <c r="AA637" s="67">
        <f>$K637+$L637+$M637+$N637+$O637+$P637+$Q637+$R637+IF(ISBLANK($E637),0,$F637*(1-VLOOKUP($E637,'INFO_Matières recyclables'!$I$6:$M$14,5,0)))</f>
        <v>0</v>
      </c>
    </row>
    <row r="638" spans="2:27" x14ac:dyDescent="0.35">
      <c r="B638" s="5"/>
      <c r="C638" s="5"/>
      <c r="D638" s="26"/>
      <c r="E638" s="56"/>
      <c r="F638" s="58"/>
      <c r="G638" s="54"/>
      <c r="H638" s="54"/>
      <c r="I638" s="54"/>
      <c r="J638" s="54"/>
      <c r="K638" s="54"/>
      <c r="L638" s="54"/>
      <c r="M638" s="54"/>
      <c r="N638" s="54"/>
      <c r="O638" s="54"/>
      <c r="P638" s="61"/>
      <c r="Q638" s="75"/>
      <c r="R638" s="66"/>
      <c r="T638" s="67">
        <f>$G638+$H638+$L638+IF(ISBLANK($E638),0,$F638*VLOOKUP($E638,'INFO_Matières recyclables'!$I$6:$M$14,2,0))</f>
        <v>0</v>
      </c>
      <c r="U638" s="67">
        <f>$I638+$J638+$K638+$M638+$N638+$O638+$P638+$Q638+$R638+IF(ISBLANK($E638),0,$F638*(1-VLOOKUP($E638,'INFO_Matières recyclables'!$I$6:$M$14,2,0)))</f>
        <v>0</v>
      </c>
      <c r="V638" s="67">
        <f>$G638+$H638+$K638+IF(ISBLANK($E638),0,$F638*VLOOKUP($E638,'INFO_Matières recyclables'!$I$6:$M$14,3,0))</f>
        <v>0</v>
      </c>
      <c r="W638" s="67">
        <f>$I638+$J638+$L638+$M638+$N638+$O638+$P638+$Q638+$R638+IF(ISBLANK($E638),0,$F638*(1-VLOOKUP($E638,'INFO_Matières recyclables'!$I$6:$M$14,3,0)))</f>
        <v>0</v>
      </c>
      <c r="X638" s="67">
        <f>$G638+$H638+$I638+IF(ISBLANK($E638),0,$F638*VLOOKUP($E638,'INFO_Matières recyclables'!$I$6:$M$14,4,0))</f>
        <v>0</v>
      </c>
      <c r="Y638" s="67">
        <f>$J638+$K638+$L638+$M638+$N638+$O638+$P638+$Q638+$R638+IF(ISBLANK($E638),0,$F638*(1-VLOOKUP($E638,'INFO_Matières recyclables'!$I$6:$M$14,4,0)))</f>
        <v>0</v>
      </c>
      <c r="Z638" s="67">
        <f>$G638+$H638+$I638+$J638+IF(ISBLANK($E638),0,$F638*VLOOKUP($E638,'INFO_Matières recyclables'!$I$6:$M$14,5,0))</f>
        <v>0</v>
      </c>
      <c r="AA638" s="67">
        <f>$K638+$L638+$M638+$N638+$O638+$P638+$Q638+$R638+IF(ISBLANK($E638),0,$F638*(1-VLOOKUP($E638,'INFO_Matières recyclables'!$I$6:$M$14,5,0)))</f>
        <v>0</v>
      </c>
    </row>
    <row r="639" spans="2:27" x14ac:dyDescent="0.35">
      <c r="B639" s="5"/>
      <c r="C639" s="5"/>
      <c r="D639" s="26"/>
      <c r="E639" s="56"/>
      <c r="F639" s="58"/>
      <c r="G639" s="54"/>
      <c r="H639" s="54"/>
      <c r="I639" s="54"/>
      <c r="J639" s="54"/>
      <c r="K639" s="54"/>
      <c r="L639" s="54"/>
      <c r="M639" s="54"/>
      <c r="N639" s="54"/>
      <c r="O639" s="54"/>
      <c r="P639" s="61"/>
      <c r="Q639" s="75"/>
      <c r="R639" s="66"/>
      <c r="T639" s="67">
        <f>$G639+$H639+$L639+IF(ISBLANK($E639),0,$F639*VLOOKUP($E639,'INFO_Matières recyclables'!$I$6:$M$14,2,0))</f>
        <v>0</v>
      </c>
      <c r="U639" s="67">
        <f>$I639+$J639+$K639+$M639+$N639+$O639+$P639+$Q639+$R639+IF(ISBLANK($E639),0,$F639*(1-VLOOKUP($E639,'INFO_Matières recyclables'!$I$6:$M$14,2,0)))</f>
        <v>0</v>
      </c>
      <c r="V639" s="67">
        <f>$G639+$H639+$K639+IF(ISBLANK($E639),0,$F639*VLOOKUP($E639,'INFO_Matières recyclables'!$I$6:$M$14,3,0))</f>
        <v>0</v>
      </c>
      <c r="W639" s="67">
        <f>$I639+$J639+$L639+$M639+$N639+$O639+$P639+$Q639+$R639+IF(ISBLANK($E639),0,$F639*(1-VLOOKUP($E639,'INFO_Matières recyclables'!$I$6:$M$14,3,0)))</f>
        <v>0</v>
      </c>
      <c r="X639" s="67">
        <f>$G639+$H639+$I639+IF(ISBLANK($E639),0,$F639*VLOOKUP($E639,'INFO_Matières recyclables'!$I$6:$M$14,4,0))</f>
        <v>0</v>
      </c>
      <c r="Y639" s="67">
        <f>$J639+$K639+$L639+$M639+$N639+$O639+$P639+$Q639+$R639+IF(ISBLANK($E639),0,$F639*(1-VLOOKUP($E639,'INFO_Matières recyclables'!$I$6:$M$14,4,0)))</f>
        <v>0</v>
      </c>
      <c r="Z639" s="67">
        <f>$G639+$H639+$I639+$J639+IF(ISBLANK($E639),0,$F639*VLOOKUP($E639,'INFO_Matières recyclables'!$I$6:$M$14,5,0))</f>
        <v>0</v>
      </c>
      <c r="AA639" s="67">
        <f>$K639+$L639+$M639+$N639+$O639+$P639+$Q639+$R639+IF(ISBLANK($E639),0,$F639*(1-VLOOKUP($E639,'INFO_Matières recyclables'!$I$6:$M$14,5,0)))</f>
        <v>0</v>
      </c>
    </row>
    <row r="640" spans="2:27" x14ac:dyDescent="0.35">
      <c r="B640" s="5"/>
      <c r="C640" s="5"/>
      <c r="D640" s="26"/>
      <c r="E640" s="56"/>
      <c r="F640" s="58"/>
      <c r="G640" s="54"/>
      <c r="H640" s="54"/>
      <c r="I640" s="54"/>
      <c r="J640" s="54"/>
      <c r="K640" s="54"/>
      <c r="L640" s="54"/>
      <c r="M640" s="54"/>
      <c r="N640" s="54"/>
      <c r="O640" s="54"/>
      <c r="P640" s="61"/>
      <c r="Q640" s="75"/>
      <c r="R640" s="66"/>
      <c r="T640" s="67">
        <f>$G640+$H640+$L640+IF(ISBLANK($E640),0,$F640*VLOOKUP($E640,'INFO_Matières recyclables'!$I$6:$M$14,2,0))</f>
        <v>0</v>
      </c>
      <c r="U640" s="67">
        <f>$I640+$J640+$K640+$M640+$N640+$O640+$P640+$Q640+$R640+IF(ISBLANK($E640),0,$F640*(1-VLOOKUP($E640,'INFO_Matières recyclables'!$I$6:$M$14,2,0)))</f>
        <v>0</v>
      </c>
      <c r="V640" s="67">
        <f>$G640+$H640+$K640+IF(ISBLANK($E640),0,$F640*VLOOKUP($E640,'INFO_Matières recyclables'!$I$6:$M$14,3,0))</f>
        <v>0</v>
      </c>
      <c r="W640" s="67">
        <f>$I640+$J640+$L640+$M640+$N640+$O640+$P640+$Q640+$R640+IF(ISBLANK($E640),0,$F640*(1-VLOOKUP($E640,'INFO_Matières recyclables'!$I$6:$M$14,3,0)))</f>
        <v>0</v>
      </c>
      <c r="X640" s="67">
        <f>$G640+$H640+$I640+IF(ISBLANK($E640),0,$F640*VLOOKUP($E640,'INFO_Matières recyclables'!$I$6:$M$14,4,0))</f>
        <v>0</v>
      </c>
      <c r="Y640" s="67">
        <f>$J640+$K640+$L640+$M640+$N640+$O640+$P640+$Q640+$R640+IF(ISBLANK($E640),0,$F640*(1-VLOOKUP($E640,'INFO_Matières recyclables'!$I$6:$M$14,4,0)))</f>
        <v>0</v>
      </c>
      <c r="Z640" s="67">
        <f>$G640+$H640+$I640+$J640+IF(ISBLANK($E640),0,$F640*VLOOKUP($E640,'INFO_Matières recyclables'!$I$6:$M$14,5,0))</f>
        <v>0</v>
      </c>
      <c r="AA640" s="67">
        <f>$K640+$L640+$M640+$N640+$O640+$P640+$Q640+$R640+IF(ISBLANK($E640),0,$F640*(1-VLOOKUP($E640,'INFO_Matières recyclables'!$I$6:$M$14,5,0)))</f>
        <v>0</v>
      </c>
    </row>
    <row r="641" spans="2:27" x14ac:dyDescent="0.35">
      <c r="B641" s="5"/>
      <c r="C641" s="5"/>
      <c r="D641" s="26"/>
      <c r="E641" s="56"/>
      <c r="F641" s="58"/>
      <c r="G641" s="54"/>
      <c r="H641" s="54"/>
      <c r="I641" s="54"/>
      <c r="J641" s="54"/>
      <c r="K641" s="54"/>
      <c r="L641" s="54"/>
      <c r="M641" s="54"/>
      <c r="N641" s="54"/>
      <c r="O641" s="54"/>
      <c r="P641" s="61"/>
      <c r="Q641" s="75"/>
      <c r="R641" s="66"/>
      <c r="T641" s="67">
        <f>$G641+$H641+$L641+IF(ISBLANK($E641),0,$F641*VLOOKUP($E641,'INFO_Matières recyclables'!$I$6:$M$14,2,0))</f>
        <v>0</v>
      </c>
      <c r="U641" s="67">
        <f>$I641+$J641+$K641+$M641+$N641+$O641+$P641+$Q641+$R641+IF(ISBLANK($E641),0,$F641*(1-VLOOKUP($E641,'INFO_Matières recyclables'!$I$6:$M$14,2,0)))</f>
        <v>0</v>
      </c>
      <c r="V641" s="67">
        <f>$G641+$H641+$K641+IF(ISBLANK($E641),0,$F641*VLOOKUP($E641,'INFO_Matières recyclables'!$I$6:$M$14,3,0))</f>
        <v>0</v>
      </c>
      <c r="W641" s="67">
        <f>$I641+$J641+$L641+$M641+$N641+$O641+$P641+$Q641+$R641+IF(ISBLANK($E641),0,$F641*(1-VLOOKUP($E641,'INFO_Matières recyclables'!$I$6:$M$14,3,0)))</f>
        <v>0</v>
      </c>
      <c r="X641" s="67">
        <f>$G641+$H641+$I641+IF(ISBLANK($E641),0,$F641*VLOOKUP($E641,'INFO_Matières recyclables'!$I$6:$M$14,4,0))</f>
        <v>0</v>
      </c>
      <c r="Y641" s="67">
        <f>$J641+$K641+$L641+$M641+$N641+$O641+$P641+$Q641+$R641+IF(ISBLANK($E641),0,$F641*(1-VLOOKUP($E641,'INFO_Matières recyclables'!$I$6:$M$14,4,0)))</f>
        <v>0</v>
      </c>
      <c r="Z641" s="67">
        <f>$G641+$H641+$I641+$J641+IF(ISBLANK($E641),0,$F641*VLOOKUP($E641,'INFO_Matières recyclables'!$I$6:$M$14,5,0))</f>
        <v>0</v>
      </c>
      <c r="AA641" s="67">
        <f>$K641+$L641+$M641+$N641+$O641+$P641+$Q641+$R641+IF(ISBLANK($E641),0,$F641*(1-VLOOKUP($E641,'INFO_Matières recyclables'!$I$6:$M$14,5,0)))</f>
        <v>0</v>
      </c>
    </row>
    <row r="642" spans="2:27" x14ac:dyDescent="0.35">
      <c r="B642" s="5"/>
      <c r="C642" s="5"/>
      <c r="D642" s="26"/>
      <c r="E642" s="56"/>
      <c r="F642" s="58"/>
      <c r="G642" s="54"/>
      <c r="H642" s="54"/>
      <c r="I642" s="54"/>
      <c r="J642" s="54"/>
      <c r="K642" s="54"/>
      <c r="L642" s="54"/>
      <c r="M642" s="54"/>
      <c r="N642" s="54"/>
      <c r="O642" s="54"/>
      <c r="P642" s="61"/>
      <c r="Q642" s="75"/>
      <c r="R642" s="66"/>
      <c r="T642" s="67">
        <f>$G642+$H642+$L642+IF(ISBLANK($E642),0,$F642*VLOOKUP($E642,'INFO_Matières recyclables'!$I$6:$M$14,2,0))</f>
        <v>0</v>
      </c>
      <c r="U642" s="67">
        <f>$I642+$J642+$K642+$M642+$N642+$O642+$P642+$Q642+$R642+IF(ISBLANK($E642),0,$F642*(1-VLOOKUP($E642,'INFO_Matières recyclables'!$I$6:$M$14,2,0)))</f>
        <v>0</v>
      </c>
      <c r="V642" s="67">
        <f>$G642+$H642+$K642+IF(ISBLANK($E642),0,$F642*VLOOKUP($E642,'INFO_Matières recyclables'!$I$6:$M$14,3,0))</f>
        <v>0</v>
      </c>
      <c r="W642" s="67">
        <f>$I642+$J642+$L642+$M642+$N642+$O642+$P642+$Q642+$R642+IF(ISBLANK($E642),0,$F642*(1-VLOOKUP($E642,'INFO_Matières recyclables'!$I$6:$M$14,3,0)))</f>
        <v>0</v>
      </c>
      <c r="X642" s="67">
        <f>$G642+$H642+$I642+IF(ISBLANK($E642),0,$F642*VLOOKUP($E642,'INFO_Matières recyclables'!$I$6:$M$14,4,0))</f>
        <v>0</v>
      </c>
      <c r="Y642" s="67">
        <f>$J642+$K642+$L642+$M642+$N642+$O642+$P642+$Q642+$R642+IF(ISBLANK($E642),0,$F642*(1-VLOOKUP($E642,'INFO_Matières recyclables'!$I$6:$M$14,4,0)))</f>
        <v>0</v>
      </c>
      <c r="Z642" s="67">
        <f>$G642+$H642+$I642+$J642+IF(ISBLANK($E642),0,$F642*VLOOKUP($E642,'INFO_Matières recyclables'!$I$6:$M$14,5,0))</f>
        <v>0</v>
      </c>
      <c r="AA642" s="67">
        <f>$K642+$L642+$M642+$N642+$O642+$P642+$Q642+$R642+IF(ISBLANK($E642),0,$F642*(1-VLOOKUP($E642,'INFO_Matières recyclables'!$I$6:$M$14,5,0)))</f>
        <v>0</v>
      </c>
    </row>
    <row r="643" spans="2:27" x14ac:dyDescent="0.35">
      <c r="B643" s="5"/>
      <c r="C643" s="5"/>
      <c r="D643" s="26"/>
      <c r="E643" s="56"/>
      <c r="F643" s="58"/>
      <c r="G643" s="54"/>
      <c r="H643" s="54"/>
      <c r="I643" s="54"/>
      <c r="J643" s="54"/>
      <c r="K643" s="54"/>
      <c r="L643" s="54"/>
      <c r="M643" s="54"/>
      <c r="N643" s="54"/>
      <c r="O643" s="54"/>
      <c r="P643" s="61"/>
      <c r="Q643" s="75"/>
      <c r="R643" s="66"/>
      <c r="T643" s="67">
        <f>$G643+$H643+$L643+IF(ISBLANK($E643),0,$F643*VLOOKUP($E643,'INFO_Matières recyclables'!$I$6:$M$14,2,0))</f>
        <v>0</v>
      </c>
      <c r="U643" s="67">
        <f>$I643+$J643+$K643+$M643+$N643+$O643+$P643+$Q643+$R643+IF(ISBLANK($E643),0,$F643*(1-VLOOKUP($E643,'INFO_Matières recyclables'!$I$6:$M$14,2,0)))</f>
        <v>0</v>
      </c>
      <c r="V643" s="67">
        <f>$G643+$H643+$K643+IF(ISBLANK($E643),0,$F643*VLOOKUP($E643,'INFO_Matières recyclables'!$I$6:$M$14,3,0))</f>
        <v>0</v>
      </c>
      <c r="W643" s="67">
        <f>$I643+$J643+$L643+$M643+$N643+$O643+$P643+$Q643+$R643+IF(ISBLANK($E643),0,$F643*(1-VLOOKUP($E643,'INFO_Matières recyclables'!$I$6:$M$14,3,0)))</f>
        <v>0</v>
      </c>
      <c r="X643" s="67">
        <f>$G643+$H643+$I643+IF(ISBLANK($E643),0,$F643*VLOOKUP($E643,'INFO_Matières recyclables'!$I$6:$M$14,4,0))</f>
        <v>0</v>
      </c>
      <c r="Y643" s="67">
        <f>$J643+$K643+$L643+$M643+$N643+$O643+$P643+$Q643+$R643+IF(ISBLANK($E643),0,$F643*(1-VLOOKUP($E643,'INFO_Matières recyclables'!$I$6:$M$14,4,0)))</f>
        <v>0</v>
      </c>
      <c r="Z643" s="67">
        <f>$G643+$H643+$I643+$J643+IF(ISBLANK($E643),0,$F643*VLOOKUP($E643,'INFO_Matières recyclables'!$I$6:$M$14,5,0))</f>
        <v>0</v>
      </c>
      <c r="AA643" s="67">
        <f>$K643+$L643+$M643+$N643+$O643+$P643+$Q643+$R643+IF(ISBLANK($E643),0,$F643*(1-VLOOKUP($E643,'INFO_Matières recyclables'!$I$6:$M$14,5,0)))</f>
        <v>0</v>
      </c>
    </row>
    <row r="644" spans="2:27" x14ac:dyDescent="0.35">
      <c r="B644" s="5"/>
      <c r="C644" s="5"/>
      <c r="D644" s="26"/>
      <c r="E644" s="56"/>
      <c r="F644" s="58"/>
      <c r="G644" s="54"/>
      <c r="H644" s="54"/>
      <c r="I644" s="54"/>
      <c r="J644" s="54"/>
      <c r="K644" s="54"/>
      <c r="L644" s="54"/>
      <c r="M644" s="54"/>
      <c r="N644" s="54"/>
      <c r="O644" s="54"/>
      <c r="P644" s="61"/>
      <c r="Q644" s="75"/>
      <c r="R644" s="66"/>
      <c r="T644" s="67">
        <f>$G644+$H644+$L644+IF(ISBLANK($E644),0,$F644*VLOOKUP($E644,'INFO_Matières recyclables'!$I$6:$M$14,2,0))</f>
        <v>0</v>
      </c>
      <c r="U644" s="67">
        <f>$I644+$J644+$K644+$M644+$N644+$O644+$P644+$Q644+$R644+IF(ISBLANK($E644),0,$F644*(1-VLOOKUP($E644,'INFO_Matières recyclables'!$I$6:$M$14,2,0)))</f>
        <v>0</v>
      </c>
      <c r="V644" s="67">
        <f>$G644+$H644+$K644+IF(ISBLANK($E644),0,$F644*VLOOKUP($E644,'INFO_Matières recyclables'!$I$6:$M$14,3,0))</f>
        <v>0</v>
      </c>
      <c r="W644" s="67">
        <f>$I644+$J644+$L644+$M644+$N644+$O644+$P644+$Q644+$R644+IF(ISBLANK($E644),0,$F644*(1-VLOOKUP($E644,'INFO_Matières recyclables'!$I$6:$M$14,3,0)))</f>
        <v>0</v>
      </c>
      <c r="X644" s="67">
        <f>$G644+$H644+$I644+IF(ISBLANK($E644),0,$F644*VLOOKUP($E644,'INFO_Matières recyclables'!$I$6:$M$14,4,0))</f>
        <v>0</v>
      </c>
      <c r="Y644" s="67">
        <f>$J644+$K644+$L644+$M644+$N644+$O644+$P644+$Q644+$R644+IF(ISBLANK($E644),0,$F644*(1-VLOOKUP($E644,'INFO_Matières recyclables'!$I$6:$M$14,4,0)))</f>
        <v>0</v>
      </c>
      <c r="Z644" s="67">
        <f>$G644+$H644+$I644+$J644+IF(ISBLANK($E644),0,$F644*VLOOKUP($E644,'INFO_Matières recyclables'!$I$6:$M$14,5,0))</f>
        <v>0</v>
      </c>
      <c r="AA644" s="67">
        <f>$K644+$L644+$M644+$N644+$O644+$P644+$Q644+$R644+IF(ISBLANK($E644),0,$F644*(1-VLOOKUP($E644,'INFO_Matières recyclables'!$I$6:$M$14,5,0)))</f>
        <v>0</v>
      </c>
    </row>
    <row r="645" spans="2:27" x14ac:dyDescent="0.35">
      <c r="B645" s="5"/>
      <c r="C645" s="5"/>
      <c r="D645" s="26"/>
      <c r="E645" s="56"/>
      <c r="F645" s="58"/>
      <c r="G645" s="54"/>
      <c r="H645" s="54"/>
      <c r="I645" s="54"/>
      <c r="J645" s="54"/>
      <c r="K645" s="54"/>
      <c r="L645" s="54"/>
      <c r="M645" s="54"/>
      <c r="N645" s="54"/>
      <c r="O645" s="54"/>
      <c r="P645" s="61"/>
      <c r="Q645" s="75"/>
      <c r="R645" s="66"/>
      <c r="T645" s="67">
        <f>$G645+$H645+$L645+IF(ISBLANK($E645),0,$F645*VLOOKUP($E645,'INFO_Matières recyclables'!$I$6:$M$14,2,0))</f>
        <v>0</v>
      </c>
      <c r="U645" s="67">
        <f>$I645+$J645+$K645+$M645+$N645+$O645+$P645+$Q645+$R645+IF(ISBLANK($E645),0,$F645*(1-VLOOKUP($E645,'INFO_Matières recyclables'!$I$6:$M$14,2,0)))</f>
        <v>0</v>
      </c>
      <c r="V645" s="67">
        <f>$G645+$H645+$K645+IF(ISBLANK($E645),0,$F645*VLOOKUP($E645,'INFO_Matières recyclables'!$I$6:$M$14,3,0))</f>
        <v>0</v>
      </c>
      <c r="W645" s="67">
        <f>$I645+$J645+$L645+$M645+$N645+$O645+$P645+$Q645+$R645+IF(ISBLANK($E645),0,$F645*(1-VLOOKUP($E645,'INFO_Matières recyclables'!$I$6:$M$14,3,0)))</f>
        <v>0</v>
      </c>
      <c r="X645" s="67">
        <f>$G645+$H645+$I645+IF(ISBLANK($E645),0,$F645*VLOOKUP($E645,'INFO_Matières recyclables'!$I$6:$M$14,4,0))</f>
        <v>0</v>
      </c>
      <c r="Y645" s="67">
        <f>$J645+$K645+$L645+$M645+$N645+$O645+$P645+$Q645+$R645+IF(ISBLANK($E645),0,$F645*(1-VLOOKUP($E645,'INFO_Matières recyclables'!$I$6:$M$14,4,0)))</f>
        <v>0</v>
      </c>
      <c r="Z645" s="67">
        <f>$G645+$H645+$I645+$J645+IF(ISBLANK($E645),0,$F645*VLOOKUP($E645,'INFO_Matières recyclables'!$I$6:$M$14,5,0))</f>
        <v>0</v>
      </c>
      <c r="AA645" s="67">
        <f>$K645+$L645+$M645+$N645+$O645+$P645+$Q645+$R645+IF(ISBLANK($E645),0,$F645*(1-VLOOKUP($E645,'INFO_Matières recyclables'!$I$6:$M$14,5,0)))</f>
        <v>0</v>
      </c>
    </row>
    <row r="646" spans="2:27" x14ac:dyDescent="0.35">
      <c r="B646" s="5"/>
      <c r="C646" s="5"/>
      <c r="D646" s="26"/>
      <c r="E646" s="56"/>
      <c r="F646" s="58"/>
      <c r="G646" s="54"/>
      <c r="H646" s="54"/>
      <c r="I646" s="54"/>
      <c r="J646" s="54"/>
      <c r="K646" s="54"/>
      <c r="L646" s="54"/>
      <c r="M646" s="54"/>
      <c r="N646" s="54"/>
      <c r="O646" s="54"/>
      <c r="P646" s="61"/>
      <c r="Q646" s="75"/>
      <c r="R646" s="66"/>
      <c r="T646" s="67">
        <f>$G646+$H646+$L646+IF(ISBLANK($E646),0,$F646*VLOOKUP($E646,'INFO_Matières recyclables'!$I$6:$M$14,2,0))</f>
        <v>0</v>
      </c>
      <c r="U646" s="67">
        <f>$I646+$J646+$K646+$M646+$N646+$O646+$P646+$Q646+$R646+IF(ISBLANK($E646),0,$F646*(1-VLOOKUP($E646,'INFO_Matières recyclables'!$I$6:$M$14,2,0)))</f>
        <v>0</v>
      </c>
      <c r="V646" s="67">
        <f>$G646+$H646+$K646+IF(ISBLANK($E646),0,$F646*VLOOKUP($E646,'INFO_Matières recyclables'!$I$6:$M$14,3,0))</f>
        <v>0</v>
      </c>
      <c r="W646" s="67">
        <f>$I646+$J646+$L646+$M646+$N646+$O646+$P646+$Q646+$R646+IF(ISBLANK($E646),0,$F646*(1-VLOOKUP($E646,'INFO_Matières recyclables'!$I$6:$M$14,3,0)))</f>
        <v>0</v>
      </c>
      <c r="X646" s="67">
        <f>$G646+$H646+$I646+IF(ISBLANK($E646),0,$F646*VLOOKUP($E646,'INFO_Matières recyclables'!$I$6:$M$14,4,0))</f>
        <v>0</v>
      </c>
      <c r="Y646" s="67">
        <f>$J646+$K646+$L646+$M646+$N646+$O646+$P646+$Q646+$R646+IF(ISBLANK($E646),0,$F646*(1-VLOOKUP($E646,'INFO_Matières recyclables'!$I$6:$M$14,4,0)))</f>
        <v>0</v>
      </c>
      <c r="Z646" s="67">
        <f>$G646+$H646+$I646+$J646+IF(ISBLANK($E646),0,$F646*VLOOKUP($E646,'INFO_Matières recyclables'!$I$6:$M$14,5,0))</f>
        <v>0</v>
      </c>
      <c r="AA646" s="67">
        <f>$K646+$L646+$M646+$N646+$O646+$P646+$Q646+$R646+IF(ISBLANK($E646),0,$F646*(1-VLOOKUP($E646,'INFO_Matières recyclables'!$I$6:$M$14,5,0)))</f>
        <v>0</v>
      </c>
    </row>
    <row r="647" spans="2:27" x14ac:dyDescent="0.35">
      <c r="B647" s="5"/>
      <c r="C647" s="5"/>
      <c r="D647" s="26"/>
      <c r="E647" s="56"/>
      <c r="F647" s="58"/>
      <c r="G647" s="54"/>
      <c r="H647" s="54"/>
      <c r="I647" s="54"/>
      <c r="J647" s="54"/>
      <c r="K647" s="54"/>
      <c r="L647" s="54"/>
      <c r="M647" s="54"/>
      <c r="N647" s="54"/>
      <c r="O647" s="54"/>
      <c r="P647" s="61"/>
      <c r="Q647" s="75"/>
      <c r="R647" s="66"/>
      <c r="T647" s="67">
        <f>$G647+$H647+$L647+IF(ISBLANK($E647),0,$F647*VLOOKUP($E647,'INFO_Matières recyclables'!$I$6:$M$14,2,0))</f>
        <v>0</v>
      </c>
      <c r="U647" s="67">
        <f>$I647+$J647+$K647+$M647+$N647+$O647+$P647+$Q647+$R647+IF(ISBLANK($E647),0,$F647*(1-VLOOKUP($E647,'INFO_Matières recyclables'!$I$6:$M$14,2,0)))</f>
        <v>0</v>
      </c>
      <c r="V647" s="67">
        <f>$G647+$H647+$K647+IF(ISBLANK($E647),0,$F647*VLOOKUP($E647,'INFO_Matières recyclables'!$I$6:$M$14,3,0))</f>
        <v>0</v>
      </c>
      <c r="W647" s="67">
        <f>$I647+$J647+$L647+$M647+$N647+$O647+$P647+$Q647+$R647+IF(ISBLANK($E647),0,$F647*(1-VLOOKUP($E647,'INFO_Matières recyclables'!$I$6:$M$14,3,0)))</f>
        <v>0</v>
      </c>
      <c r="X647" s="67">
        <f>$G647+$H647+$I647+IF(ISBLANK($E647),0,$F647*VLOOKUP($E647,'INFO_Matières recyclables'!$I$6:$M$14,4,0))</f>
        <v>0</v>
      </c>
      <c r="Y647" s="67">
        <f>$J647+$K647+$L647+$M647+$N647+$O647+$P647+$Q647+$R647+IF(ISBLANK($E647),0,$F647*(1-VLOOKUP($E647,'INFO_Matières recyclables'!$I$6:$M$14,4,0)))</f>
        <v>0</v>
      </c>
      <c r="Z647" s="67">
        <f>$G647+$H647+$I647+$J647+IF(ISBLANK($E647),0,$F647*VLOOKUP($E647,'INFO_Matières recyclables'!$I$6:$M$14,5,0))</f>
        <v>0</v>
      </c>
      <c r="AA647" s="67">
        <f>$K647+$L647+$M647+$N647+$O647+$P647+$Q647+$R647+IF(ISBLANK($E647),0,$F647*(1-VLOOKUP($E647,'INFO_Matières recyclables'!$I$6:$M$14,5,0)))</f>
        <v>0</v>
      </c>
    </row>
    <row r="648" spans="2:27" x14ac:dyDescent="0.35">
      <c r="B648" s="5"/>
      <c r="C648" s="5"/>
      <c r="D648" s="26"/>
      <c r="E648" s="56"/>
      <c r="F648" s="58"/>
      <c r="G648" s="54"/>
      <c r="H648" s="54"/>
      <c r="I648" s="54"/>
      <c r="J648" s="54"/>
      <c r="K648" s="54"/>
      <c r="L648" s="54"/>
      <c r="M648" s="54"/>
      <c r="N648" s="54"/>
      <c r="O648" s="54"/>
      <c r="P648" s="61"/>
      <c r="Q648" s="75"/>
      <c r="R648" s="66"/>
      <c r="T648" s="67">
        <f>$G648+$H648+$L648+IF(ISBLANK($E648),0,$F648*VLOOKUP($E648,'INFO_Matières recyclables'!$I$6:$M$14,2,0))</f>
        <v>0</v>
      </c>
      <c r="U648" s="67">
        <f>$I648+$J648+$K648+$M648+$N648+$O648+$P648+$Q648+$R648+IF(ISBLANK($E648),0,$F648*(1-VLOOKUP($E648,'INFO_Matières recyclables'!$I$6:$M$14,2,0)))</f>
        <v>0</v>
      </c>
      <c r="V648" s="67">
        <f>$G648+$H648+$K648+IF(ISBLANK($E648),0,$F648*VLOOKUP($E648,'INFO_Matières recyclables'!$I$6:$M$14,3,0))</f>
        <v>0</v>
      </c>
      <c r="W648" s="67">
        <f>$I648+$J648+$L648+$M648+$N648+$O648+$P648+$Q648+$R648+IF(ISBLANK($E648),0,$F648*(1-VLOOKUP($E648,'INFO_Matières recyclables'!$I$6:$M$14,3,0)))</f>
        <v>0</v>
      </c>
      <c r="X648" s="67">
        <f>$G648+$H648+$I648+IF(ISBLANK($E648),0,$F648*VLOOKUP($E648,'INFO_Matières recyclables'!$I$6:$M$14,4,0))</f>
        <v>0</v>
      </c>
      <c r="Y648" s="67">
        <f>$J648+$K648+$L648+$M648+$N648+$O648+$P648+$Q648+$R648+IF(ISBLANK($E648),0,$F648*(1-VLOOKUP($E648,'INFO_Matières recyclables'!$I$6:$M$14,4,0)))</f>
        <v>0</v>
      </c>
      <c r="Z648" s="67">
        <f>$G648+$H648+$I648+$J648+IF(ISBLANK($E648),0,$F648*VLOOKUP($E648,'INFO_Matières recyclables'!$I$6:$M$14,5,0))</f>
        <v>0</v>
      </c>
      <c r="AA648" s="67">
        <f>$K648+$L648+$M648+$N648+$O648+$P648+$Q648+$R648+IF(ISBLANK($E648),0,$F648*(1-VLOOKUP($E648,'INFO_Matières recyclables'!$I$6:$M$14,5,0)))</f>
        <v>0</v>
      </c>
    </row>
    <row r="649" spans="2:27" x14ac:dyDescent="0.35">
      <c r="B649" s="5"/>
      <c r="C649" s="5"/>
      <c r="D649" s="26"/>
      <c r="E649" s="56"/>
      <c r="F649" s="58"/>
      <c r="G649" s="54"/>
      <c r="H649" s="54"/>
      <c r="I649" s="54"/>
      <c r="J649" s="54"/>
      <c r="K649" s="54"/>
      <c r="L649" s="54"/>
      <c r="M649" s="54"/>
      <c r="N649" s="54"/>
      <c r="O649" s="54"/>
      <c r="P649" s="61"/>
      <c r="Q649" s="75"/>
      <c r="R649" s="66"/>
      <c r="T649" s="67">
        <f>$G649+$H649+$L649+IF(ISBLANK($E649),0,$F649*VLOOKUP($E649,'INFO_Matières recyclables'!$I$6:$M$14,2,0))</f>
        <v>0</v>
      </c>
      <c r="U649" s="67">
        <f>$I649+$J649+$K649+$M649+$N649+$O649+$P649+$Q649+$R649+IF(ISBLANK($E649),0,$F649*(1-VLOOKUP($E649,'INFO_Matières recyclables'!$I$6:$M$14,2,0)))</f>
        <v>0</v>
      </c>
      <c r="V649" s="67">
        <f>$G649+$H649+$K649+IF(ISBLANK($E649),0,$F649*VLOOKUP($E649,'INFO_Matières recyclables'!$I$6:$M$14,3,0))</f>
        <v>0</v>
      </c>
      <c r="W649" s="67">
        <f>$I649+$J649+$L649+$M649+$N649+$O649+$P649+$Q649+$R649+IF(ISBLANK($E649),0,$F649*(1-VLOOKUP($E649,'INFO_Matières recyclables'!$I$6:$M$14,3,0)))</f>
        <v>0</v>
      </c>
      <c r="X649" s="67">
        <f>$G649+$H649+$I649+IF(ISBLANK($E649),0,$F649*VLOOKUP($E649,'INFO_Matières recyclables'!$I$6:$M$14,4,0))</f>
        <v>0</v>
      </c>
      <c r="Y649" s="67">
        <f>$J649+$K649+$L649+$M649+$N649+$O649+$P649+$Q649+$R649+IF(ISBLANK($E649),0,$F649*(1-VLOOKUP($E649,'INFO_Matières recyclables'!$I$6:$M$14,4,0)))</f>
        <v>0</v>
      </c>
      <c r="Z649" s="67">
        <f>$G649+$H649+$I649+$J649+IF(ISBLANK($E649),0,$F649*VLOOKUP($E649,'INFO_Matières recyclables'!$I$6:$M$14,5,0))</f>
        <v>0</v>
      </c>
      <c r="AA649" s="67">
        <f>$K649+$L649+$M649+$N649+$O649+$P649+$Q649+$R649+IF(ISBLANK($E649),0,$F649*(1-VLOOKUP($E649,'INFO_Matières recyclables'!$I$6:$M$14,5,0)))</f>
        <v>0</v>
      </c>
    </row>
    <row r="650" spans="2:27" x14ac:dyDescent="0.35">
      <c r="B650" s="5"/>
      <c r="C650" s="5"/>
      <c r="D650" s="26"/>
      <c r="E650" s="56"/>
      <c r="F650" s="58"/>
      <c r="G650" s="54"/>
      <c r="H650" s="54"/>
      <c r="I650" s="54"/>
      <c r="J650" s="54"/>
      <c r="K650" s="54"/>
      <c r="L650" s="54"/>
      <c r="M650" s="54"/>
      <c r="N650" s="54"/>
      <c r="O650" s="54"/>
      <c r="P650" s="61"/>
      <c r="Q650" s="75"/>
      <c r="R650" s="66"/>
      <c r="T650" s="67">
        <f>$G650+$H650+$L650+IF(ISBLANK($E650),0,$F650*VLOOKUP($E650,'INFO_Matières recyclables'!$I$6:$M$14,2,0))</f>
        <v>0</v>
      </c>
      <c r="U650" s="67">
        <f>$I650+$J650+$K650+$M650+$N650+$O650+$P650+$Q650+$R650+IF(ISBLANK($E650),0,$F650*(1-VLOOKUP($E650,'INFO_Matières recyclables'!$I$6:$M$14,2,0)))</f>
        <v>0</v>
      </c>
      <c r="V650" s="67">
        <f>$G650+$H650+$K650+IF(ISBLANK($E650),0,$F650*VLOOKUP($E650,'INFO_Matières recyclables'!$I$6:$M$14,3,0))</f>
        <v>0</v>
      </c>
      <c r="W650" s="67">
        <f>$I650+$J650+$L650+$M650+$N650+$O650+$P650+$Q650+$R650+IF(ISBLANK($E650),0,$F650*(1-VLOOKUP($E650,'INFO_Matières recyclables'!$I$6:$M$14,3,0)))</f>
        <v>0</v>
      </c>
      <c r="X650" s="67">
        <f>$G650+$H650+$I650+IF(ISBLANK($E650),0,$F650*VLOOKUP($E650,'INFO_Matières recyclables'!$I$6:$M$14,4,0))</f>
        <v>0</v>
      </c>
      <c r="Y650" s="67">
        <f>$J650+$K650+$L650+$M650+$N650+$O650+$P650+$Q650+$R650+IF(ISBLANK($E650),0,$F650*(1-VLOOKUP($E650,'INFO_Matières recyclables'!$I$6:$M$14,4,0)))</f>
        <v>0</v>
      </c>
      <c r="Z650" s="67">
        <f>$G650+$H650+$I650+$J650+IF(ISBLANK($E650),0,$F650*VLOOKUP($E650,'INFO_Matières recyclables'!$I$6:$M$14,5,0))</f>
        <v>0</v>
      </c>
      <c r="AA650" s="67">
        <f>$K650+$L650+$M650+$N650+$O650+$P650+$Q650+$R650+IF(ISBLANK($E650),0,$F650*(1-VLOOKUP($E650,'INFO_Matières recyclables'!$I$6:$M$14,5,0)))</f>
        <v>0</v>
      </c>
    </row>
    <row r="651" spans="2:27" x14ac:dyDescent="0.35">
      <c r="B651" s="5"/>
      <c r="C651" s="5"/>
      <c r="D651" s="26"/>
      <c r="E651" s="56"/>
      <c r="F651" s="58"/>
      <c r="G651" s="54"/>
      <c r="H651" s="54"/>
      <c r="I651" s="54"/>
      <c r="J651" s="54"/>
      <c r="K651" s="54"/>
      <c r="L651" s="54"/>
      <c r="M651" s="54"/>
      <c r="N651" s="54"/>
      <c r="O651" s="54"/>
      <c r="P651" s="61"/>
      <c r="Q651" s="75"/>
      <c r="R651" s="66"/>
      <c r="T651" s="67">
        <f>$G651+$H651+$L651+IF(ISBLANK($E651),0,$F651*VLOOKUP($E651,'INFO_Matières recyclables'!$I$6:$M$14,2,0))</f>
        <v>0</v>
      </c>
      <c r="U651" s="67">
        <f>$I651+$J651+$K651+$M651+$N651+$O651+$P651+$Q651+$R651+IF(ISBLANK($E651),0,$F651*(1-VLOOKUP($E651,'INFO_Matières recyclables'!$I$6:$M$14,2,0)))</f>
        <v>0</v>
      </c>
      <c r="V651" s="67">
        <f>$G651+$H651+$K651+IF(ISBLANK($E651),0,$F651*VLOOKUP($E651,'INFO_Matières recyclables'!$I$6:$M$14,3,0))</f>
        <v>0</v>
      </c>
      <c r="W651" s="67">
        <f>$I651+$J651+$L651+$M651+$N651+$O651+$P651+$Q651+$R651+IF(ISBLANK($E651),0,$F651*(1-VLOOKUP($E651,'INFO_Matières recyclables'!$I$6:$M$14,3,0)))</f>
        <v>0</v>
      </c>
      <c r="X651" s="67">
        <f>$G651+$H651+$I651+IF(ISBLANK($E651),0,$F651*VLOOKUP($E651,'INFO_Matières recyclables'!$I$6:$M$14,4,0))</f>
        <v>0</v>
      </c>
      <c r="Y651" s="67">
        <f>$J651+$K651+$L651+$M651+$N651+$O651+$P651+$Q651+$R651+IF(ISBLANK($E651),0,$F651*(1-VLOOKUP($E651,'INFO_Matières recyclables'!$I$6:$M$14,4,0)))</f>
        <v>0</v>
      </c>
      <c r="Z651" s="67">
        <f>$G651+$H651+$I651+$J651+IF(ISBLANK($E651),0,$F651*VLOOKUP($E651,'INFO_Matières recyclables'!$I$6:$M$14,5,0))</f>
        <v>0</v>
      </c>
      <c r="AA651" s="67">
        <f>$K651+$L651+$M651+$N651+$O651+$P651+$Q651+$R651+IF(ISBLANK($E651),0,$F651*(1-VLOOKUP($E651,'INFO_Matières recyclables'!$I$6:$M$14,5,0)))</f>
        <v>0</v>
      </c>
    </row>
    <row r="652" spans="2:27" x14ac:dyDescent="0.35">
      <c r="B652" s="5"/>
      <c r="C652" s="5"/>
      <c r="D652" s="26"/>
      <c r="E652" s="56"/>
      <c r="F652" s="58"/>
      <c r="G652" s="54"/>
      <c r="H652" s="54"/>
      <c r="I652" s="54"/>
      <c r="J652" s="54"/>
      <c r="K652" s="54"/>
      <c r="L652" s="54"/>
      <c r="M652" s="54"/>
      <c r="N652" s="54"/>
      <c r="O652" s="54"/>
      <c r="P652" s="61"/>
      <c r="Q652" s="75"/>
      <c r="R652" s="66"/>
      <c r="T652" s="67">
        <f>$G652+$H652+$L652+IF(ISBLANK($E652),0,$F652*VLOOKUP($E652,'INFO_Matières recyclables'!$I$6:$M$14,2,0))</f>
        <v>0</v>
      </c>
      <c r="U652" s="67">
        <f>$I652+$J652+$K652+$M652+$N652+$O652+$P652+$Q652+$R652+IF(ISBLANK($E652),0,$F652*(1-VLOOKUP($E652,'INFO_Matières recyclables'!$I$6:$M$14,2,0)))</f>
        <v>0</v>
      </c>
      <c r="V652" s="67">
        <f>$G652+$H652+$K652+IF(ISBLANK($E652),0,$F652*VLOOKUP($E652,'INFO_Matières recyclables'!$I$6:$M$14,3,0))</f>
        <v>0</v>
      </c>
      <c r="W652" s="67">
        <f>$I652+$J652+$L652+$M652+$N652+$O652+$P652+$Q652+$R652+IF(ISBLANK($E652),0,$F652*(1-VLOOKUP($E652,'INFO_Matières recyclables'!$I$6:$M$14,3,0)))</f>
        <v>0</v>
      </c>
      <c r="X652" s="67">
        <f>$G652+$H652+$I652+IF(ISBLANK($E652),0,$F652*VLOOKUP($E652,'INFO_Matières recyclables'!$I$6:$M$14,4,0))</f>
        <v>0</v>
      </c>
      <c r="Y652" s="67">
        <f>$J652+$K652+$L652+$M652+$N652+$O652+$P652+$Q652+$R652+IF(ISBLANK($E652),0,$F652*(1-VLOOKUP($E652,'INFO_Matières recyclables'!$I$6:$M$14,4,0)))</f>
        <v>0</v>
      </c>
      <c r="Z652" s="67">
        <f>$G652+$H652+$I652+$J652+IF(ISBLANK($E652),0,$F652*VLOOKUP($E652,'INFO_Matières recyclables'!$I$6:$M$14,5,0))</f>
        <v>0</v>
      </c>
      <c r="AA652" s="67">
        <f>$K652+$L652+$M652+$N652+$O652+$P652+$Q652+$R652+IF(ISBLANK($E652),0,$F652*(1-VLOOKUP($E652,'INFO_Matières recyclables'!$I$6:$M$14,5,0)))</f>
        <v>0</v>
      </c>
    </row>
    <row r="653" spans="2:27" x14ac:dyDescent="0.35">
      <c r="B653" s="5"/>
      <c r="C653" s="5"/>
      <c r="D653" s="26"/>
      <c r="E653" s="56"/>
      <c r="F653" s="58"/>
      <c r="G653" s="54"/>
      <c r="H653" s="54"/>
      <c r="I653" s="54"/>
      <c r="J653" s="54"/>
      <c r="K653" s="54"/>
      <c r="L653" s="54"/>
      <c r="M653" s="54"/>
      <c r="N653" s="54"/>
      <c r="O653" s="54"/>
      <c r="P653" s="61"/>
      <c r="Q653" s="75"/>
      <c r="R653" s="66"/>
      <c r="T653" s="67">
        <f>$G653+$H653+$L653+IF(ISBLANK($E653),0,$F653*VLOOKUP($E653,'INFO_Matières recyclables'!$I$6:$M$14,2,0))</f>
        <v>0</v>
      </c>
      <c r="U653" s="67">
        <f>$I653+$J653+$K653+$M653+$N653+$O653+$P653+$Q653+$R653+IF(ISBLANK($E653),0,$F653*(1-VLOOKUP($E653,'INFO_Matières recyclables'!$I$6:$M$14,2,0)))</f>
        <v>0</v>
      </c>
      <c r="V653" s="67">
        <f>$G653+$H653+$K653+IF(ISBLANK($E653),0,$F653*VLOOKUP($E653,'INFO_Matières recyclables'!$I$6:$M$14,3,0))</f>
        <v>0</v>
      </c>
      <c r="W653" s="67">
        <f>$I653+$J653+$L653+$M653+$N653+$O653+$P653+$Q653+$R653+IF(ISBLANK($E653),0,$F653*(1-VLOOKUP($E653,'INFO_Matières recyclables'!$I$6:$M$14,3,0)))</f>
        <v>0</v>
      </c>
      <c r="X653" s="67">
        <f>$G653+$H653+$I653+IF(ISBLANK($E653),0,$F653*VLOOKUP($E653,'INFO_Matières recyclables'!$I$6:$M$14,4,0))</f>
        <v>0</v>
      </c>
      <c r="Y653" s="67">
        <f>$J653+$K653+$L653+$M653+$N653+$O653+$P653+$Q653+$R653+IF(ISBLANK($E653),0,$F653*(1-VLOOKUP($E653,'INFO_Matières recyclables'!$I$6:$M$14,4,0)))</f>
        <v>0</v>
      </c>
      <c r="Z653" s="67">
        <f>$G653+$H653+$I653+$J653+IF(ISBLANK($E653),0,$F653*VLOOKUP($E653,'INFO_Matières recyclables'!$I$6:$M$14,5,0))</f>
        <v>0</v>
      </c>
      <c r="AA653" s="67">
        <f>$K653+$L653+$M653+$N653+$O653+$P653+$Q653+$R653+IF(ISBLANK($E653),0,$F653*(1-VLOOKUP($E653,'INFO_Matières recyclables'!$I$6:$M$14,5,0)))</f>
        <v>0</v>
      </c>
    </row>
    <row r="654" spans="2:27" x14ac:dyDescent="0.35">
      <c r="B654" s="5"/>
      <c r="C654" s="5"/>
      <c r="D654" s="26"/>
      <c r="E654" s="56"/>
      <c r="F654" s="58"/>
      <c r="G654" s="54"/>
      <c r="H654" s="54"/>
      <c r="I654" s="54"/>
      <c r="J654" s="54"/>
      <c r="K654" s="54"/>
      <c r="L654" s="54"/>
      <c r="M654" s="54"/>
      <c r="N654" s="54"/>
      <c r="O654" s="54"/>
      <c r="P654" s="61"/>
      <c r="Q654" s="75"/>
      <c r="R654" s="66"/>
      <c r="T654" s="67">
        <f>$G654+$H654+$L654+IF(ISBLANK($E654),0,$F654*VLOOKUP($E654,'INFO_Matières recyclables'!$I$6:$M$14,2,0))</f>
        <v>0</v>
      </c>
      <c r="U654" s="67">
        <f>$I654+$J654+$K654+$M654+$N654+$O654+$P654+$Q654+$R654+IF(ISBLANK($E654),0,$F654*(1-VLOOKUP($E654,'INFO_Matières recyclables'!$I$6:$M$14,2,0)))</f>
        <v>0</v>
      </c>
      <c r="V654" s="67">
        <f>$G654+$H654+$K654+IF(ISBLANK($E654),0,$F654*VLOOKUP($E654,'INFO_Matières recyclables'!$I$6:$M$14,3,0))</f>
        <v>0</v>
      </c>
      <c r="W654" s="67">
        <f>$I654+$J654+$L654+$M654+$N654+$O654+$P654+$Q654+$R654+IF(ISBLANK($E654),0,$F654*(1-VLOOKUP($E654,'INFO_Matières recyclables'!$I$6:$M$14,3,0)))</f>
        <v>0</v>
      </c>
      <c r="X654" s="67">
        <f>$G654+$H654+$I654+IF(ISBLANK($E654),0,$F654*VLOOKUP($E654,'INFO_Matières recyclables'!$I$6:$M$14,4,0))</f>
        <v>0</v>
      </c>
      <c r="Y654" s="67">
        <f>$J654+$K654+$L654+$M654+$N654+$O654+$P654+$Q654+$R654+IF(ISBLANK($E654),0,$F654*(1-VLOOKUP($E654,'INFO_Matières recyclables'!$I$6:$M$14,4,0)))</f>
        <v>0</v>
      </c>
      <c r="Z654" s="67">
        <f>$G654+$H654+$I654+$J654+IF(ISBLANK($E654),0,$F654*VLOOKUP($E654,'INFO_Matières recyclables'!$I$6:$M$14,5,0))</f>
        <v>0</v>
      </c>
      <c r="AA654" s="67">
        <f>$K654+$L654+$M654+$N654+$O654+$P654+$Q654+$R654+IF(ISBLANK($E654),0,$F654*(1-VLOOKUP($E654,'INFO_Matières recyclables'!$I$6:$M$14,5,0)))</f>
        <v>0</v>
      </c>
    </row>
    <row r="655" spans="2:27" x14ac:dyDescent="0.35">
      <c r="B655" s="5"/>
      <c r="C655" s="5"/>
      <c r="D655" s="26"/>
      <c r="E655" s="56"/>
      <c r="F655" s="58"/>
      <c r="G655" s="54"/>
      <c r="H655" s="54"/>
      <c r="I655" s="54"/>
      <c r="J655" s="54"/>
      <c r="K655" s="54"/>
      <c r="L655" s="54"/>
      <c r="M655" s="54"/>
      <c r="N655" s="54"/>
      <c r="O655" s="54"/>
      <c r="P655" s="61"/>
      <c r="Q655" s="75"/>
      <c r="R655" s="66"/>
      <c r="T655" s="67">
        <f>$G655+$H655+$L655+IF(ISBLANK($E655),0,$F655*VLOOKUP($E655,'INFO_Matières recyclables'!$I$6:$M$14,2,0))</f>
        <v>0</v>
      </c>
      <c r="U655" s="67">
        <f>$I655+$J655+$K655+$M655+$N655+$O655+$P655+$Q655+$R655+IF(ISBLANK($E655),0,$F655*(1-VLOOKUP($E655,'INFO_Matières recyclables'!$I$6:$M$14,2,0)))</f>
        <v>0</v>
      </c>
      <c r="V655" s="67">
        <f>$G655+$H655+$K655+IF(ISBLANK($E655),0,$F655*VLOOKUP($E655,'INFO_Matières recyclables'!$I$6:$M$14,3,0))</f>
        <v>0</v>
      </c>
      <c r="W655" s="67">
        <f>$I655+$J655+$L655+$M655+$N655+$O655+$P655+$Q655+$R655+IF(ISBLANK($E655),0,$F655*(1-VLOOKUP($E655,'INFO_Matières recyclables'!$I$6:$M$14,3,0)))</f>
        <v>0</v>
      </c>
      <c r="X655" s="67">
        <f>$G655+$H655+$I655+IF(ISBLANK($E655),0,$F655*VLOOKUP($E655,'INFO_Matières recyclables'!$I$6:$M$14,4,0))</f>
        <v>0</v>
      </c>
      <c r="Y655" s="67">
        <f>$J655+$K655+$L655+$M655+$N655+$O655+$P655+$Q655+$R655+IF(ISBLANK($E655),0,$F655*(1-VLOOKUP($E655,'INFO_Matières recyclables'!$I$6:$M$14,4,0)))</f>
        <v>0</v>
      </c>
      <c r="Z655" s="67">
        <f>$G655+$H655+$I655+$J655+IF(ISBLANK($E655),0,$F655*VLOOKUP($E655,'INFO_Matières recyclables'!$I$6:$M$14,5,0))</f>
        <v>0</v>
      </c>
      <c r="AA655" s="67">
        <f>$K655+$L655+$M655+$N655+$O655+$P655+$Q655+$R655+IF(ISBLANK($E655),0,$F655*(1-VLOOKUP($E655,'INFO_Matières recyclables'!$I$6:$M$14,5,0)))</f>
        <v>0</v>
      </c>
    </row>
    <row r="656" spans="2:27" x14ac:dyDescent="0.35">
      <c r="B656" s="5"/>
      <c r="C656" s="5"/>
      <c r="D656" s="26"/>
      <c r="E656" s="56"/>
      <c r="F656" s="58"/>
      <c r="G656" s="54"/>
      <c r="H656" s="54"/>
      <c r="I656" s="54"/>
      <c r="J656" s="54"/>
      <c r="K656" s="54"/>
      <c r="L656" s="54"/>
      <c r="M656" s="54"/>
      <c r="N656" s="54"/>
      <c r="O656" s="54"/>
      <c r="P656" s="61"/>
      <c r="Q656" s="75"/>
      <c r="R656" s="66"/>
      <c r="T656" s="67">
        <f>$G656+$H656+$L656+IF(ISBLANK($E656),0,$F656*VLOOKUP($E656,'INFO_Matières recyclables'!$I$6:$M$14,2,0))</f>
        <v>0</v>
      </c>
      <c r="U656" s="67">
        <f>$I656+$J656+$K656+$M656+$N656+$O656+$P656+$Q656+$R656+IF(ISBLANK($E656),0,$F656*(1-VLOOKUP($E656,'INFO_Matières recyclables'!$I$6:$M$14,2,0)))</f>
        <v>0</v>
      </c>
      <c r="V656" s="67">
        <f>$G656+$H656+$K656+IF(ISBLANK($E656),0,$F656*VLOOKUP($E656,'INFO_Matières recyclables'!$I$6:$M$14,3,0))</f>
        <v>0</v>
      </c>
      <c r="W656" s="67">
        <f>$I656+$J656+$L656+$M656+$N656+$O656+$P656+$Q656+$R656+IF(ISBLANK($E656),0,$F656*(1-VLOOKUP($E656,'INFO_Matières recyclables'!$I$6:$M$14,3,0)))</f>
        <v>0</v>
      </c>
      <c r="X656" s="67">
        <f>$G656+$H656+$I656+IF(ISBLANK($E656),0,$F656*VLOOKUP($E656,'INFO_Matières recyclables'!$I$6:$M$14,4,0))</f>
        <v>0</v>
      </c>
      <c r="Y656" s="67">
        <f>$J656+$K656+$L656+$M656+$N656+$O656+$P656+$Q656+$R656+IF(ISBLANK($E656),0,$F656*(1-VLOOKUP($E656,'INFO_Matières recyclables'!$I$6:$M$14,4,0)))</f>
        <v>0</v>
      </c>
      <c r="Z656" s="67">
        <f>$G656+$H656+$I656+$J656+IF(ISBLANK($E656),0,$F656*VLOOKUP($E656,'INFO_Matières recyclables'!$I$6:$M$14,5,0))</f>
        <v>0</v>
      </c>
      <c r="AA656" s="67">
        <f>$K656+$L656+$M656+$N656+$O656+$P656+$Q656+$R656+IF(ISBLANK($E656),0,$F656*(1-VLOOKUP($E656,'INFO_Matières recyclables'!$I$6:$M$14,5,0)))</f>
        <v>0</v>
      </c>
    </row>
    <row r="657" spans="2:27" x14ac:dyDescent="0.35">
      <c r="B657" s="5"/>
      <c r="C657" s="5"/>
      <c r="D657" s="26"/>
      <c r="E657" s="56"/>
      <c r="F657" s="58"/>
      <c r="G657" s="54"/>
      <c r="H657" s="54"/>
      <c r="I657" s="54"/>
      <c r="J657" s="54"/>
      <c r="K657" s="54"/>
      <c r="L657" s="54"/>
      <c r="M657" s="54"/>
      <c r="N657" s="54"/>
      <c r="O657" s="54"/>
      <c r="P657" s="61"/>
      <c r="Q657" s="75"/>
      <c r="R657" s="66"/>
      <c r="T657" s="67">
        <f>$G657+$H657+$L657+IF(ISBLANK($E657),0,$F657*VLOOKUP($E657,'INFO_Matières recyclables'!$I$6:$M$14,2,0))</f>
        <v>0</v>
      </c>
      <c r="U657" s="67">
        <f>$I657+$J657+$K657+$M657+$N657+$O657+$P657+$Q657+$R657+IF(ISBLANK($E657),0,$F657*(1-VLOOKUP($E657,'INFO_Matières recyclables'!$I$6:$M$14,2,0)))</f>
        <v>0</v>
      </c>
      <c r="V657" s="67">
        <f>$G657+$H657+$K657+IF(ISBLANK($E657),0,$F657*VLOOKUP($E657,'INFO_Matières recyclables'!$I$6:$M$14,3,0))</f>
        <v>0</v>
      </c>
      <c r="W657" s="67">
        <f>$I657+$J657+$L657+$M657+$N657+$O657+$P657+$Q657+$R657+IF(ISBLANK($E657),0,$F657*(1-VLOOKUP($E657,'INFO_Matières recyclables'!$I$6:$M$14,3,0)))</f>
        <v>0</v>
      </c>
      <c r="X657" s="67">
        <f>$G657+$H657+$I657+IF(ISBLANK($E657),0,$F657*VLOOKUP($E657,'INFO_Matières recyclables'!$I$6:$M$14,4,0))</f>
        <v>0</v>
      </c>
      <c r="Y657" s="67">
        <f>$J657+$K657+$L657+$M657+$N657+$O657+$P657+$Q657+$R657+IF(ISBLANK($E657),0,$F657*(1-VLOOKUP($E657,'INFO_Matières recyclables'!$I$6:$M$14,4,0)))</f>
        <v>0</v>
      </c>
      <c r="Z657" s="67">
        <f>$G657+$H657+$I657+$J657+IF(ISBLANK($E657),0,$F657*VLOOKUP($E657,'INFO_Matières recyclables'!$I$6:$M$14,5,0))</f>
        <v>0</v>
      </c>
      <c r="AA657" s="67">
        <f>$K657+$L657+$M657+$N657+$O657+$P657+$Q657+$R657+IF(ISBLANK($E657),0,$F657*(1-VLOOKUP($E657,'INFO_Matières recyclables'!$I$6:$M$14,5,0)))</f>
        <v>0</v>
      </c>
    </row>
    <row r="658" spans="2:27" x14ac:dyDescent="0.35">
      <c r="B658" s="5"/>
      <c r="C658" s="5"/>
      <c r="D658" s="26"/>
      <c r="E658" s="56"/>
      <c r="F658" s="58"/>
      <c r="G658" s="54"/>
      <c r="H658" s="54"/>
      <c r="I658" s="54"/>
      <c r="J658" s="54"/>
      <c r="K658" s="54"/>
      <c r="L658" s="54"/>
      <c r="M658" s="54"/>
      <c r="N658" s="54"/>
      <c r="O658" s="54"/>
      <c r="P658" s="61"/>
      <c r="Q658" s="75"/>
      <c r="R658" s="66"/>
      <c r="T658" s="67">
        <f>$G658+$H658+$L658+IF(ISBLANK($E658),0,$F658*VLOOKUP($E658,'INFO_Matières recyclables'!$I$6:$M$14,2,0))</f>
        <v>0</v>
      </c>
      <c r="U658" s="67">
        <f>$I658+$J658+$K658+$M658+$N658+$O658+$P658+$Q658+$R658+IF(ISBLANK($E658),0,$F658*(1-VLOOKUP($E658,'INFO_Matières recyclables'!$I$6:$M$14,2,0)))</f>
        <v>0</v>
      </c>
      <c r="V658" s="67">
        <f>$G658+$H658+$K658+IF(ISBLANK($E658),0,$F658*VLOOKUP($E658,'INFO_Matières recyclables'!$I$6:$M$14,3,0))</f>
        <v>0</v>
      </c>
      <c r="W658" s="67">
        <f>$I658+$J658+$L658+$M658+$N658+$O658+$P658+$Q658+$R658+IF(ISBLANK($E658),0,$F658*(1-VLOOKUP($E658,'INFO_Matières recyclables'!$I$6:$M$14,3,0)))</f>
        <v>0</v>
      </c>
      <c r="X658" s="67">
        <f>$G658+$H658+$I658+IF(ISBLANK($E658),0,$F658*VLOOKUP($E658,'INFO_Matières recyclables'!$I$6:$M$14,4,0))</f>
        <v>0</v>
      </c>
      <c r="Y658" s="67">
        <f>$J658+$K658+$L658+$M658+$N658+$O658+$P658+$Q658+$R658+IF(ISBLANK($E658),0,$F658*(1-VLOOKUP($E658,'INFO_Matières recyclables'!$I$6:$M$14,4,0)))</f>
        <v>0</v>
      </c>
      <c r="Z658" s="67">
        <f>$G658+$H658+$I658+$J658+IF(ISBLANK($E658),0,$F658*VLOOKUP($E658,'INFO_Matières recyclables'!$I$6:$M$14,5,0))</f>
        <v>0</v>
      </c>
      <c r="AA658" s="67">
        <f>$K658+$L658+$M658+$N658+$O658+$P658+$Q658+$R658+IF(ISBLANK($E658),0,$F658*(1-VLOOKUP($E658,'INFO_Matières recyclables'!$I$6:$M$14,5,0)))</f>
        <v>0</v>
      </c>
    </row>
    <row r="659" spans="2:27" x14ac:dyDescent="0.35">
      <c r="B659" s="5"/>
      <c r="C659" s="5"/>
      <c r="D659" s="26"/>
      <c r="E659" s="56"/>
      <c r="F659" s="58"/>
      <c r="G659" s="54"/>
      <c r="H659" s="54"/>
      <c r="I659" s="54"/>
      <c r="J659" s="54"/>
      <c r="K659" s="54"/>
      <c r="L659" s="54"/>
      <c r="M659" s="54"/>
      <c r="N659" s="54"/>
      <c r="O659" s="54"/>
      <c r="P659" s="61"/>
      <c r="Q659" s="75"/>
      <c r="R659" s="66"/>
      <c r="T659" s="67">
        <f>$G659+$H659+$L659+IF(ISBLANK($E659),0,$F659*VLOOKUP($E659,'INFO_Matières recyclables'!$I$6:$M$14,2,0))</f>
        <v>0</v>
      </c>
      <c r="U659" s="67">
        <f>$I659+$J659+$K659+$M659+$N659+$O659+$P659+$Q659+$R659+IF(ISBLANK($E659),0,$F659*(1-VLOOKUP($E659,'INFO_Matières recyclables'!$I$6:$M$14,2,0)))</f>
        <v>0</v>
      </c>
      <c r="V659" s="67">
        <f>$G659+$H659+$K659+IF(ISBLANK($E659),0,$F659*VLOOKUP($E659,'INFO_Matières recyclables'!$I$6:$M$14,3,0))</f>
        <v>0</v>
      </c>
      <c r="W659" s="67">
        <f>$I659+$J659+$L659+$M659+$N659+$O659+$P659+$Q659+$R659+IF(ISBLANK($E659),0,$F659*(1-VLOOKUP($E659,'INFO_Matières recyclables'!$I$6:$M$14,3,0)))</f>
        <v>0</v>
      </c>
      <c r="X659" s="67">
        <f>$G659+$H659+$I659+IF(ISBLANK($E659),0,$F659*VLOOKUP($E659,'INFO_Matières recyclables'!$I$6:$M$14,4,0))</f>
        <v>0</v>
      </c>
      <c r="Y659" s="67">
        <f>$J659+$K659+$L659+$M659+$N659+$O659+$P659+$Q659+$R659+IF(ISBLANK($E659),0,$F659*(1-VLOOKUP($E659,'INFO_Matières recyclables'!$I$6:$M$14,4,0)))</f>
        <v>0</v>
      </c>
      <c r="Z659" s="67">
        <f>$G659+$H659+$I659+$J659+IF(ISBLANK($E659),0,$F659*VLOOKUP($E659,'INFO_Matières recyclables'!$I$6:$M$14,5,0))</f>
        <v>0</v>
      </c>
      <c r="AA659" s="67">
        <f>$K659+$L659+$M659+$N659+$O659+$P659+$Q659+$R659+IF(ISBLANK($E659),0,$F659*(1-VLOOKUP($E659,'INFO_Matières recyclables'!$I$6:$M$14,5,0)))</f>
        <v>0</v>
      </c>
    </row>
    <row r="660" spans="2:27" x14ac:dyDescent="0.35">
      <c r="B660" s="5"/>
      <c r="C660" s="5"/>
      <c r="D660" s="26"/>
      <c r="E660" s="56"/>
      <c r="F660" s="58"/>
      <c r="G660" s="54"/>
      <c r="H660" s="54"/>
      <c r="I660" s="54"/>
      <c r="J660" s="54"/>
      <c r="K660" s="54"/>
      <c r="L660" s="54"/>
      <c r="M660" s="54"/>
      <c r="N660" s="54"/>
      <c r="O660" s="54"/>
      <c r="P660" s="61"/>
      <c r="Q660" s="75"/>
      <c r="R660" s="66"/>
      <c r="T660" s="67">
        <f>$G660+$H660+$L660+IF(ISBLANK($E660),0,$F660*VLOOKUP($E660,'INFO_Matières recyclables'!$I$6:$M$14,2,0))</f>
        <v>0</v>
      </c>
      <c r="U660" s="67">
        <f>$I660+$J660+$K660+$M660+$N660+$O660+$P660+$Q660+$R660+IF(ISBLANK($E660),0,$F660*(1-VLOOKUP($E660,'INFO_Matières recyclables'!$I$6:$M$14,2,0)))</f>
        <v>0</v>
      </c>
      <c r="V660" s="67">
        <f>$G660+$H660+$K660+IF(ISBLANK($E660),0,$F660*VLOOKUP($E660,'INFO_Matières recyclables'!$I$6:$M$14,3,0))</f>
        <v>0</v>
      </c>
      <c r="W660" s="67">
        <f>$I660+$J660+$L660+$M660+$N660+$O660+$P660+$Q660+$R660+IF(ISBLANK($E660),0,$F660*(1-VLOOKUP($E660,'INFO_Matières recyclables'!$I$6:$M$14,3,0)))</f>
        <v>0</v>
      </c>
      <c r="X660" s="67">
        <f>$G660+$H660+$I660+IF(ISBLANK($E660),0,$F660*VLOOKUP($E660,'INFO_Matières recyclables'!$I$6:$M$14,4,0))</f>
        <v>0</v>
      </c>
      <c r="Y660" s="67">
        <f>$J660+$K660+$L660+$M660+$N660+$O660+$P660+$Q660+$R660+IF(ISBLANK($E660),0,$F660*(1-VLOOKUP($E660,'INFO_Matières recyclables'!$I$6:$M$14,4,0)))</f>
        <v>0</v>
      </c>
      <c r="Z660" s="67">
        <f>$G660+$H660+$I660+$J660+IF(ISBLANK($E660),0,$F660*VLOOKUP($E660,'INFO_Matières recyclables'!$I$6:$M$14,5,0))</f>
        <v>0</v>
      </c>
      <c r="AA660" s="67">
        <f>$K660+$L660+$M660+$N660+$O660+$P660+$Q660+$R660+IF(ISBLANK($E660),0,$F660*(1-VLOOKUP($E660,'INFO_Matières recyclables'!$I$6:$M$14,5,0)))</f>
        <v>0</v>
      </c>
    </row>
    <row r="661" spans="2:27" x14ac:dyDescent="0.35">
      <c r="B661" s="5"/>
      <c r="C661" s="5"/>
      <c r="D661" s="26"/>
      <c r="E661" s="56"/>
      <c r="F661" s="58"/>
      <c r="G661" s="54"/>
      <c r="H661" s="54"/>
      <c r="I661" s="54"/>
      <c r="J661" s="54"/>
      <c r="K661" s="54"/>
      <c r="L661" s="54"/>
      <c r="M661" s="54"/>
      <c r="N661" s="54"/>
      <c r="O661" s="54"/>
      <c r="P661" s="61"/>
      <c r="Q661" s="75"/>
      <c r="R661" s="66"/>
      <c r="T661" s="67">
        <f>$G661+$H661+$L661+IF(ISBLANK($E661),0,$F661*VLOOKUP($E661,'INFO_Matières recyclables'!$I$6:$M$14,2,0))</f>
        <v>0</v>
      </c>
      <c r="U661" s="67">
        <f>$I661+$J661+$K661+$M661+$N661+$O661+$P661+$Q661+$R661+IF(ISBLANK($E661),0,$F661*(1-VLOOKUP($E661,'INFO_Matières recyclables'!$I$6:$M$14,2,0)))</f>
        <v>0</v>
      </c>
      <c r="V661" s="67">
        <f>$G661+$H661+$K661+IF(ISBLANK($E661),0,$F661*VLOOKUP($E661,'INFO_Matières recyclables'!$I$6:$M$14,3,0))</f>
        <v>0</v>
      </c>
      <c r="W661" s="67">
        <f>$I661+$J661+$L661+$M661+$N661+$O661+$P661+$Q661+$R661+IF(ISBLANK($E661),0,$F661*(1-VLOOKUP($E661,'INFO_Matières recyclables'!$I$6:$M$14,3,0)))</f>
        <v>0</v>
      </c>
      <c r="X661" s="67">
        <f>$G661+$H661+$I661+IF(ISBLANK($E661),0,$F661*VLOOKUP($E661,'INFO_Matières recyclables'!$I$6:$M$14,4,0))</f>
        <v>0</v>
      </c>
      <c r="Y661" s="67">
        <f>$J661+$K661+$L661+$M661+$N661+$O661+$P661+$Q661+$R661+IF(ISBLANK($E661),0,$F661*(1-VLOOKUP($E661,'INFO_Matières recyclables'!$I$6:$M$14,4,0)))</f>
        <v>0</v>
      </c>
      <c r="Z661" s="67">
        <f>$G661+$H661+$I661+$J661+IF(ISBLANK($E661),0,$F661*VLOOKUP($E661,'INFO_Matières recyclables'!$I$6:$M$14,5,0))</f>
        <v>0</v>
      </c>
      <c r="AA661" s="67">
        <f>$K661+$L661+$M661+$N661+$O661+$P661+$Q661+$R661+IF(ISBLANK($E661),0,$F661*(1-VLOOKUP($E661,'INFO_Matières recyclables'!$I$6:$M$14,5,0)))</f>
        <v>0</v>
      </c>
    </row>
    <row r="662" spans="2:27" x14ac:dyDescent="0.35">
      <c r="B662" s="5"/>
      <c r="C662" s="5"/>
      <c r="D662" s="26"/>
      <c r="E662" s="56"/>
      <c r="F662" s="58"/>
      <c r="G662" s="54"/>
      <c r="H662" s="54"/>
      <c r="I662" s="54"/>
      <c r="J662" s="54"/>
      <c r="K662" s="54"/>
      <c r="L662" s="54"/>
      <c r="M662" s="54"/>
      <c r="N662" s="54"/>
      <c r="O662" s="54"/>
      <c r="P662" s="61"/>
      <c r="Q662" s="75"/>
      <c r="R662" s="66"/>
      <c r="T662" s="67">
        <f>$G662+$H662+$L662+IF(ISBLANK($E662),0,$F662*VLOOKUP($E662,'INFO_Matières recyclables'!$I$6:$M$14,2,0))</f>
        <v>0</v>
      </c>
      <c r="U662" s="67">
        <f>$I662+$J662+$K662+$M662+$N662+$O662+$P662+$Q662+$R662+IF(ISBLANK($E662),0,$F662*(1-VLOOKUP($E662,'INFO_Matières recyclables'!$I$6:$M$14,2,0)))</f>
        <v>0</v>
      </c>
      <c r="V662" s="67">
        <f>$G662+$H662+$K662+IF(ISBLANK($E662),0,$F662*VLOOKUP($E662,'INFO_Matières recyclables'!$I$6:$M$14,3,0))</f>
        <v>0</v>
      </c>
      <c r="W662" s="67">
        <f>$I662+$J662+$L662+$M662+$N662+$O662+$P662+$Q662+$R662+IF(ISBLANK($E662),0,$F662*(1-VLOOKUP($E662,'INFO_Matières recyclables'!$I$6:$M$14,3,0)))</f>
        <v>0</v>
      </c>
      <c r="X662" s="67">
        <f>$G662+$H662+$I662+IF(ISBLANK($E662),0,$F662*VLOOKUP($E662,'INFO_Matières recyclables'!$I$6:$M$14,4,0))</f>
        <v>0</v>
      </c>
      <c r="Y662" s="67">
        <f>$J662+$K662+$L662+$M662+$N662+$O662+$P662+$Q662+$R662+IF(ISBLANK($E662),0,$F662*(1-VLOOKUP($E662,'INFO_Matières recyclables'!$I$6:$M$14,4,0)))</f>
        <v>0</v>
      </c>
      <c r="Z662" s="67">
        <f>$G662+$H662+$I662+$J662+IF(ISBLANK($E662),0,$F662*VLOOKUP($E662,'INFO_Matières recyclables'!$I$6:$M$14,5,0))</f>
        <v>0</v>
      </c>
      <c r="AA662" s="67">
        <f>$K662+$L662+$M662+$N662+$O662+$P662+$Q662+$R662+IF(ISBLANK($E662),0,$F662*(1-VLOOKUP($E662,'INFO_Matières recyclables'!$I$6:$M$14,5,0)))</f>
        <v>0</v>
      </c>
    </row>
    <row r="663" spans="2:27" x14ac:dyDescent="0.35">
      <c r="B663" s="5"/>
      <c r="C663" s="5"/>
      <c r="D663" s="26"/>
      <c r="E663" s="56"/>
      <c r="F663" s="58"/>
      <c r="G663" s="54"/>
      <c r="H663" s="54"/>
      <c r="I663" s="54"/>
      <c r="J663" s="54"/>
      <c r="K663" s="54"/>
      <c r="L663" s="54"/>
      <c r="M663" s="54"/>
      <c r="N663" s="54"/>
      <c r="O663" s="54"/>
      <c r="P663" s="61"/>
      <c r="Q663" s="75"/>
      <c r="R663" s="66"/>
      <c r="T663" s="67">
        <f>$G663+$H663+$L663+IF(ISBLANK($E663),0,$F663*VLOOKUP($E663,'INFO_Matières recyclables'!$I$6:$M$14,2,0))</f>
        <v>0</v>
      </c>
      <c r="U663" s="67">
        <f>$I663+$J663+$K663+$M663+$N663+$O663+$P663+$Q663+$R663+IF(ISBLANK($E663),0,$F663*(1-VLOOKUP($E663,'INFO_Matières recyclables'!$I$6:$M$14,2,0)))</f>
        <v>0</v>
      </c>
      <c r="V663" s="67">
        <f>$G663+$H663+$K663+IF(ISBLANK($E663),0,$F663*VLOOKUP($E663,'INFO_Matières recyclables'!$I$6:$M$14,3,0))</f>
        <v>0</v>
      </c>
      <c r="W663" s="67">
        <f>$I663+$J663+$L663+$M663+$N663+$O663+$P663+$Q663+$R663+IF(ISBLANK($E663),0,$F663*(1-VLOOKUP($E663,'INFO_Matières recyclables'!$I$6:$M$14,3,0)))</f>
        <v>0</v>
      </c>
      <c r="X663" s="67">
        <f>$G663+$H663+$I663+IF(ISBLANK($E663),0,$F663*VLOOKUP($E663,'INFO_Matières recyclables'!$I$6:$M$14,4,0))</f>
        <v>0</v>
      </c>
      <c r="Y663" s="67">
        <f>$J663+$K663+$L663+$M663+$N663+$O663+$P663+$Q663+$R663+IF(ISBLANK($E663),0,$F663*(1-VLOOKUP($E663,'INFO_Matières recyclables'!$I$6:$M$14,4,0)))</f>
        <v>0</v>
      </c>
      <c r="Z663" s="67">
        <f>$G663+$H663+$I663+$J663+IF(ISBLANK($E663),0,$F663*VLOOKUP($E663,'INFO_Matières recyclables'!$I$6:$M$14,5,0))</f>
        <v>0</v>
      </c>
      <c r="AA663" s="67">
        <f>$K663+$L663+$M663+$N663+$O663+$P663+$Q663+$R663+IF(ISBLANK($E663),0,$F663*(1-VLOOKUP($E663,'INFO_Matières recyclables'!$I$6:$M$14,5,0)))</f>
        <v>0</v>
      </c>
    </row>
    <row r="664" spans="2:27" x14ac:dyDescent="0.35">
      <c r="B664" s="5"/>
      <c r="C664" s="5"/>
      <c r="D664" s="26"/>
      <c r="E664" s="56"/>
      <c r="F664" s="58"/>
      <c r="G664" s="54"/>
      <c r="H664" s="54"/>
      <c r="I664" s="54"/>
      <c r="J664" s="54"/>
      <c r="K664" s="54"/>
      <c r="L664" s="54"/>
      <c r="M664" s="54"/>
      <c r="N664" s="54"/>
      <c r="O664" s="54"/>
      <c r="P664" s="61"/>
      <c r="Q664" s="75"/>
      <c r="R664" s="66"/>
      <c r="T664" s="67">
        <f>$G664+$H664+$L664+IF(ISBLANK($E664),0,$F664*VLOOKUP($E664,'INFO_Matières recyclables'!$I$6:$M$14,2,0))</f>
        <v>0</v>
      </c>
      <c r="U664" s="67">
        <f>$I664+$J664+$K664+$M664+$N664+$O664+$P664+$Q664+$R664+IF(ISBLANK($E664),0,$F664*(1-VLOOKUP($E664,'INFO_Matières recyclables'!$I$6:$M$14,2,0)))</f>
        <v>0</v>
      </c>
      <c r="V664" s="67">
        <f>$G664+$H664+$K664+IF(ISBLANK($E664),0,$F664*VLOOKUP($E664,'INFO_Matières recyclables'!$I$6:$M$14,3,0))</f>
        <v>0</v>
      </c>
      <c r="W664" s="67">
        <f>$I664+$J664+$L664+$M664+$N664+$O664+$P664+$Q664+$R664+IF(ISBLANK($E664),0,$F664*(1-VLOOKUP($E664,'INFO_Matières recyclables'!$I$6:$M$14,3,0)))</f>
        <v>0</v>
      </c>
      <c r="X664" s="67">
        <f>$G664+$H664+$I664+IF(ISBLANK($E664),0,$F664*VLOOKUP($E664,'INFO_Matières recyclables'!$I$6:$M$14,4,0))</f>
        <v>0</v>
      </c>
      <c r="Y664" s="67">
        <f>$J664+$K664+$L664+$M664+$N664+$O664+$P664+$Q664+$R664+IF(ISBLANK($E664),0,$F664*(1-VLOOKUP($E664,'INFO_Matières recyclables'!$I$6:$M$14,4,0)))</f>
        <v>0</v>
      </c>
      <c r="Z664" s="67">
        <f>$G664+$H664+$I664+$J664+IF(ISBLANK($E664),0,$F664*VLOOKUP($E664,'INFO_Matières recyclables'!$I$6:$M$14,5,0))</f>
        <v>0</v>
      </c>
      <c r="AA664" s="67">
        <f>$K664+$L664+$M664+$N664+$O664+$P664+$Q664+$R664+IF(ISBLANK($E664),0,$F664*(1-VLOOKUP($E664,'INFO_Matières recyclables'!$I$6:$M$14,5,0)))</f>
        <v>0</v>
      </c>
    </row>
    <row r="665" spans="2:27" x14ac:dyDescent="0.35">
      <c r="B665" s="5"/>
      <c r="C665" s="5"/>
      <c r="D665" s="26"/>
      <c r="E665" s="56"/>
      <c r="F665" s="58"/>
      <c r="G665" s="54"/>
      <c r="H665" s="54"/>
      <c r="I665" s="54"/>
      <c r="J665" s="54"/>
      <c r="K665" s="54"/>
      <c r="L665" s="54"/>
      <c r="M665" s="54"/>
      <c r="N665" s="54"/>
      <c r="O665" s="54"/>
      <c r="P665" s="61"/>
      <c r="Q665" s="75"/>
      <c r="R665" s="66"/>
      <c r="T665" s="67">
        <f>$G665+$H665+$L665+IF(ISBLANK($E665),0,$F665*VLOOKUP($E665,'INFO_Matières recyclables'!$I$6:$M$14,2,0))</f>
        <v>0</v>
      </c>
      <c r="U665" s="67">
        <f>$I665+$J665+$K665+$M665+$N665+$O665+$P665+$Q665+$R665+IF(ISBLANK($E665),0,$F665*(1-VLOOKUP($E665,'INFO_Matières recyclables'!$I$6:$M$14,2,0)))</f>
        <v>0</v>
      </c>
      <c r="V665" s="67">
        <f>$G665+$H665+$K665+IF(ISBLANK($E665),0,$F665*VLOOKUP($E665,'INFO_Matières recyclables'!$I$6:$M$14,3,0))</f>
        <v>0</v>
      </c>
      <c r="W665" s="67">
        <f>$I665+$J665+$L665+$M665+$N665+$O665+$P665+$Q665+$R665+IF(ISBLANK($E665),0,$F665*(1-VLOOKUP($E665,'INFO_Matières recyclables'!$I$6:$M$14,3,0)))</f>
        <v>0</v>
      </c>
      <c r="X665" s="67">
        <f>$G665+$H665+$I665+IF(ISBLANK($E665),0,$F665*VLOOKUP($E665,'INFO_Matières recyclables'!$I$6:$M$14,4,0))</f>
        <v>0</v>
      </c>
      <c r="Y665" s="67">
        <f>$J665+$K665+$L665+$M665+$N665+$O665+$P665+$Q665+$R665+IF(ISBLANK($E665),0,$F665*(1-VLOOKUP($E665,'INFO_Matières recyclables'!$I$6:$M$14,4,0)))</f>
        <v>0</v>
      </c>
      <c r="Z665" s="67">
        <f>$G665+$H665+$I665+$J665+IF(ISBLANK($E665),0,$F665*VLOOKUP($E665,'INFO_Matières recyclables'!$I$6:$M$14,5,0))</f>
        <v>0</v>
      </c>
      <c r="AA665" s="67">
        <f>$K665+$L665+$M665+$N665+$O665+$P665+$Q665+$R665+IF(ISBLANK($E665),0,$F665*(1-VLOOKUP($E665,'INFO_Matières recyclables'!$I$6:$M$14,5,0)))</f>
        <v>0</v>
      </c>
    </row>
    <row r="666" spans="2:27" x14ac:dyDescent="0.35">
      <c r="B666" s="5"/>
      <c r="C666" s="5"/>
      <c r="D666" s="26"/>
      <c r="E666" s="56"/>
      <c r="F666" s="58"/>
      <c r="G666" s="54"/>
      <c r="H666" s="54"/>
      <c r="I666" s="54"/>
      <c r="J666" s="54"/>
      <c r="K666" s="54"/>
      <c r="L666" s="54"/>
      <c r="M666" s="54"/>
      <c r="N666" s="54"/>
      <c r="O666" s="54"/>
      <c r="P666" s="61"/>
      <c r="Q666" s="75"/>
      <c r="R666" s="66"/>
      <c r="T666" s="67">
        <f>$G666+$H666+$L666+IF(ISBLANK($E666),0,$F666*VLOOKUP($E666,'INFO_Matières recyclables'!$I$6:$M$14,2,0))</f>
        <v>0</v>
      </c>
      <c r="U666" s="67">
        <f>$I666+$J666+$K666+$M666+$N666+$O666+$P666+$Q666+$R666+IF(ISBLANK($E666),0,$F666*(1-VLOOKUP($E666,'INFO_Matières recyclables'!$I$6:$M$14,2,0)))</f>
        <v>0</v>
      </c>
      <c r="V666" s="67">
        <f>$G666+$H666+$K666+IF(ISBLANK($E666),0,$F666*VLOOKUP($E666,'INFO_Matières recyclables'!$I$6:$M$14,3,0))</f>
        <v>0</v>
      </c>
      <c r="W666" s="67">
        <f>$I666+$J666+$L666+$M666+$N666+$O666+$P666+$Q666+$R666+IF(ISBLANK($E666),0,$F666*(1-VLOOKUP($E666,'INFO_Matières recyclables'!$I$6:$M$14,3,0)))</f>
        <v>0</v>
      </c>
      <c r="X666" s="67">
        <f>$G666+$H666+$I666+IF(ISBLANK($E666),0,$F666*VLOOKUP($E666,'INFO_Matières recyclables'!$I$6:$M$14,4,0))</f>
        <v>0</v>
      </c>
      <c r="Y666" s="67">
        <f>$J666+$K666+$L666+$M666+$N666+$O666+$P666+$Q666+$R666+IF(ISBLANK($E666),0,$F666*(1-VLOOKUP($E666,'INFO_Matières recyclables'!$I$6:$M$14,4,0)))</f>
        <v>0</v>
      </c>
      <c r="Z666" s="67">
        <f>$G666+$H666+$I666+$J666+IF(ISBLANK($E666),0,$F666*VLOOKUP($E666,'INFO_Matières recyclables'!$I$6:$M$14,5,0))</f>
        <v>0</v>
      </c>
      <c r="AA666" s="67">
        <f>$K666+$L666+$M666+$N666+$O666+$P666+$Q666+$R666+IF(ISBLANK($E666),0,$F666*(1-VLOOKUP($E666,'INFO_Matières recyclables'!$I$6:$M$14,5,0)))</f>
        <v>0</v>
      </c>
    </row>
    <row r="667" spans="2:27" x14ac:dyDescent="0.35">
      <c r="B667" s="5"/>
      <c r="C667" s="5"/>
      <c r="D667" s="26"/>
      <c r="E667" s="56"/>
      <c r="F667" s="58"/>
      <c r="G667" s="54"/>
      <c r="H667" s="54"/>
      <c r="I667" s="54"/>
      <c r="J667" s="54"/>
      <c r="K667" s="54"/>
      <c r="L667" s="54"/>
      <c r="M667" s="54"/>
      <c r="N667" s="54"/>
      <c r="O667" s="54"/>
      <c r="P667" s="61"/>
      <c r="Q667" s="75"/>
      <c r="R667" s="66"/>
      <c r="T667" s="67">
        <f>$G667+$H667+$L667+IF(ISBLANK($E667),0,$F667*VLOOKUP($E667,'INFO_Matières recyclables'!$I$6:$M$14,2,0))</f>
        <v>0</v>
      </c>
      <c r="U667" s="67">
        <f>$I667+$J667+$K667+$M667+$N667+$O667+$P667+$Q667+$R667+IF(ISBLANK($E667),0,$F667*(1-VLOOKUP($E667,'INFO_Matières recyclables'!$I$6:$M$14,2,0)))</f>
        <v>0</v>
      </c>
      <c r="V667" s="67">
        <f>$G667+$H667+$K667+IF(ISBLANK($E667),0,$F667*VLOOKUP($E667,'INFO_Matières recyclables'!$I$6:$M$14,3,0))</f>
        <v>0</v>
      </c>
      <c r="W667" s="67">
        <f>$I667+$J667+$L667+$M667+$N667+$O667+$P667+$Q667+$R667+IF(ISBLANK($E667),0,$F667*(1-VLOOKUP($E667,'INFO_Matières recyclables'!$I$6:$M$14,3,0)))</f>
        <v>0</v>
      </c>
      <c r="X667" s="67">
        <f>$G667+$H667+$I667+IF(ISBLANK($E667),0,$F667*VLOOKUP($E667,'INFO_Matières recyclables'!$I$6:$M$14,4,0))</f>
        <v>0</v>
      </c>
      <c r="Y667" s="67">
        <f>$J667+$K667+$L667+$M667+$N667+$O667+$P667+$Q667+$R667+IF(ISBLANK($E667),0,$F667*(1-VLOOKUP($E667,'INFO_Matières recyclables'!$I$6:$M$14,4,0)))</f>
        <v>0</v>
      </c>
      <c r="Z667" s="67">
        <f>$G667+$H667+$I667+$J667+IF(ISBLANK($E667),0,$F667*VLOOKUP($E667,'INFO_Matières recyclables'!$I$6:$M$14,5,0))</f>
        <v>0</v>
      </c>
      <c r="AA667" s="67">
        <f>$K667+$L667+$M667+$N667+$O667+$P667+$Q667+$R667+IF(ISBLANK($E667),0,$F667*(1-VLOOKUP($E667,'INFO_Matières recyclables'!$I$6:$M$14,5,0)))</f>
        <v>0</v>
      </c>
    </row>
    <row r="668" spans="2:27" x14ac:dyDescent="0.35">
      <c r="B668" s="5"/>
      <c r="C668" s="5"/>
      <c r="D668" s="26"/>
      <c r="E668" s="56"/>
      <c r="F668" s="58"/>
      <c r="G668" s="54"/>
      <c r="H668" s="54"/>
      <c r="I668" s="54"/>
      <c r="J668" s="54"/>
      <c r="K668" s="54"/>
      <c r="L668" s="54"/>
      <c r="M668" s="54"/>
      <c r="N668" s="54"/>
      <c r="O668" s="54"/>
      <c r="P668" s="61"/>
      <c r="Q668" s="75"/>
      <c r="R668" s="66"/>
      <c r="T668" s="67">
        <f>$G668+$H668+$L668+IF(ISBLANK($E668),0,$F668*VLOOKUP($E668,'INFO_Matières recyclables'!$I$6:$M$14,2,0))</f>
        <v>0</v>
      </c>
      <c r="U668" s="67">
        <f>$I668+$J668+$K668+$M668+$N668+$O668+$P668+$Q668+$R668+IF(ISBLANK($E668),0,$F668*(1-VLOOKUP($E668,'INFO_Matières recyclables'!$I$6:$M$14,2,0)))</f>
        <v>0</v>
      </c>
      <c r="V668" s="67">
        <f>$G668+$H668+$K668+IF(ISBLANK($E668),0,$F668*VLOOKUP($E668,'INFO_Matières recyclables'!$I$6:$M$14,3,0))</f>
        <v>0</v>
      </c>
      <c r="W668" s="67">
        <f>$I668+$J668+$L668+$M668+$N668+$O668+$P668+$Q668+$R668+IF(ISBLANK($E668),0,$F668*(1-VLOOKUP($E668,'INFO_Matières recyclables'!$I$6:$M$14,3,0)))</f>
        <v>0</v>
      </c>
      <c r="X668" s="67">
        <f>$G668+$H668+$I668+IF(ISBLANK($E668),0,$F668*VLOOKUP($E668,'INFO_Matières recyclables'!$I$6:$M$14,4,0))</f>
        <v>0</v>
      </c>
      <c r="Y668" s="67">
        <f>$J668+$K668+$L668+$M668+$N668+$O668+$P668+$Q668+$R668+IF(ISBLANK($E668),0,$F668*(1-VLOOKUP($E668,'INFO_Matières recyclables'!$I$6:$M$14,4,0)))</f>
        <v>0</v>
      </c>
      <c r="Z668" s="67">
        <f>$G668+$H668+$I668+$J668+IF(ISBLANK($E668),0,$F668*VLOOKUP($E668,'INFO_Matières recyclables'!$I$6:$M$14,5,0))</f>
        <v>0</v>
      </c>
      <c r="AA668" s="67">
        <f>$K668+$L668+$M668+$N668+$O668+$P668+$Q668+$R668+IF(ISBLANK($E668),0,$F668*(1-VLOOKUP($E668,'INFO_Matières recyclables'!$I$6:$M$14,5,0)))</f>
        <v>0</v>
      </c>
    </row>
    <row r="669" spans="2:27" x14ac:dyDescent="0.35">
      <c r="B669" s="5"/>
      <c r="C669" s="5"/>
      <c r="D669" s="26"/>
      <c r="E669" s="56"/>
      <c r="F669" s="58"/>
      <c r="G669" s="54"/>
      <c r="H669" s="54"/>
      <c r="I669" s="54"/>
      <c r="J669" s="54"/>
      <c r="K669" s="54"/>
      <c r="L669" s="54"/>
      <c r="M669" s="54"/>
      <c r="N669" s="54"/>
      <c r="O669" s="54"/>
      <c r="P669" s="61"/>
      <c r="Q669" s="75"/>
      <c r="R669" s="66"/>
      <c r="T669" s="67">
        <f>$G669+$H669+$L669+IF(ISBLANK($E669),0,$F669*VLOOKUP($E669,'INFO_Matières recyclables'!$I$6:$M$14,2,0))</f>
        <v>0</v>
      </c>
      <c r="U669" s="67">
        <f>$I669+$J669+$K669+$M669+$N669+$O669+$P669+$Q669+$R669+IF(ISBLANK($E669),0,$F669*(1-VLOOKUP($E669,'INFO_Matières recyclables'!$I$6:$M$14,2,0)))</f>
        <v>0</v>
      </c>
      <c r="V669" s="67">
        <f>$G669+$H669+$K669+IF(ISBLANK($E669),0,$F669*VLOOKUP($E669,'INFO_Matières recyclables'!$I$6:$M$14,3,0))</f>
        <v>0</v>
      </c>
      <c r="W669" s="67">
        <f>$I669+$J669+$L669+$M669+$N669+$O669+$P669+$Q669+$R669+IF(ISBLANK($E669),0,$F669*(1-VLOOKUP($E669,'INFO_Matières recyclables'!$I$6:$M$14,3,0)))</f>
        <v>0</v>
      </c>
      <c r="X669" s="67">
        <f>$G669+$H669+$I669+IF(ISBLANK($E669),0,$F669*VLOOKUP($E669,'INFO_Matières recyclables'!$I$6:$M$14,4,0))</f>
        <v>0</v>
      </c>
      <c r="Y669" s="67">
        <f>$J669+$K669+$L669+$M669+$N669+$O669+$P669+$Q669+$R669+IF(ISBLANK($E669),0,$F669*(1-VLOOKUP($E669,'INFO_Matières recyclables'!$I$6:$M$14,4,0)))</f>
        <v>0</v>
      </c>
      <c r="Z669" s="67">
        <f>$G669+$H669+$I669+$J669+IF(ISBLANK($E669),0,$F669*VLOOKUP($E669,'INFO_Matières recyclables'!$I$6:$M$14,5,0))</f>
        <v>0</v>
      </c>
      <c r="AA669" s="67">
        <f>$K669+$L669+$M669+$N669+$O669+$P669+$Q669+$R669+IF(ISBLANK($E669),0,$F669*(1-VLOOKUP($E669,'INFO_Matières recyclables'!$I$6:$M$14,5,0)))</f>
        <v>0</v>
      </c>
    </row>
    <row r="670" spans="2:27" x14ac:dyDescent="0.35">
      <c r="B670" s="5"/>
      <c r="C670" s="5"/>
      <c r="D670" s="26"/>
      <c r="E670" s="56"/>
      <c r="F670" s="58"/>
      <c r="G670" s="54"/>
      <c r="H670" s="54"/>
      <c r="I670" s="54"/>
      <c r="J670" s="54"/>
      <c r="K670" s="54"/>
      <c r="L670" s="54"/>
      <c r="M670" s="54"/>
      <c r="N670" s="54"/>
      <c r="O670" s="54"/>
      <c r="P670" s="61"/>
      <c r="Q670" s="75"/>
      <c r="R670" s="66"/>
      <c r="T670" s="67">
        <f>$G670+$H670+$L670+IF(ISBLANK($E670),0,$F670*VLOOKUP($E670,'INFO_Matières recyclables'!$I$6:$M$14,2,0))</f>
        <v>0</v>
      </c>
      <c r="U670" s="67">
        <f>$I670+$J670+$K670+$M670+$N670+$O670+$P670+$Q670+$R670+IF(ISBLANK($E670),0,$F670*(1-VLOOKUP($E670,'INFO_Matières recyclables'!$I$6:$M$14,2,0)))</f>
        <v>0</v>
      </c>
      <c r="V670" s="67">
        <f>$G670+$H670+$K670+IF(ISBLANK($E670),0,$F670*VLOOKUP($E670,'INFO_Matières recyclables'!$I$6:$M$14,3,0))</f>
        <v>0</v>
      </c>
      <c r="W670" s="67">
        <f>$I670+$J670+$L670+$M670+$N670+$O670+$P670+$Q670+$R670+IF(ISBLANK($E670),0,$F670*(1-VLOOKUP($E670,'INFO_Matières recyclables'!$I$6:$M$14,3,0)))</f>
        <v>0</v>
      </c>
      <c r="X670" s="67">
        <f>$G670+$H670+$I670+IF(ISBLANK($E670),0,$F670*VLOOKUP($E670,'INFO_Matières recyclables'!$I$6:$M$14,4,0))</f>
        <v>0</v>
      </c>
      <c r="Y670" s="67">
        <f>$J670+$K670+$L670+$M670+$N670+$O670+$P670+$Q670+$R670+IF(ISBLANK($E670),0,$F670*(1-VLOOKUP($E670,'INFO_Matières recyclables'!$I$6:$M$14,4,0)))</f>
        <v>0</v>
      </c>
      <c r="Z670" s="67">
        <f>$G670+$H670+$I670+$J670+IF(ISBLANK($E670),0,$F670*VLOOKUP($E670,'INFO_Matières recyclables'!$I$6:$M$14,5,0))</f>
        <v>0</v>
      </c>
      <c r="AA670" s="67">
        <f>$K670+$L670+$M670+$N670+$O670+$P670+$Q670+$R670+IF(ISBLANK($E670),0,$F670*(1-VLOOKUP($E670,'INFO_Matières recyclables'!$I$6:$M$14,5,0)))</f>
        <v>0</v>
      </c>
    </row>
    <row r="671" spans="2:27" x14ac:dyDescent="0.35">
      <c r="B671" s="5"/>
      <c r="C671" s="5"/>
      <c r="D671" s="26"/>
      <c r="E671" s="56"/>
      <c r="F671" s="58"/>
      <c r="G671" s="54"/>
      <c r="H671" s="54"/>
      <c r="I671" s="54"/>
      <c r="J671" s="54"/>
      <c r="K671" s="54"/>
      <c r="L671" s="54"/>
      <c r="M671" s="54"/>
      <c r="N671" s="54"/>
      <c r="O671" s="54"/>
      <c r="P671" s="61"/>
      <c r="Q671" s="75"/>
      <c r="R671" s="66"/>
      <c r="T671" s="67">
        <f>$G671+$H671+$L671+IF(ISBLANK($E671),0,$F671*VLOOKUP($E671,'INFO_Matières recyclables'!$I$6:$M$14,2,0))</f>
        <v>0</v>
      </c>
      <c r="U671" s="67">
        <f>$I671+$J671+$K671+$M671+$N671+$O671+$P671+$Q671+$R671+IF(ISBLANK($E671),0,$F671*(1-VLOOKUP($E671,'INFO_Matières recyclables'!$I$6:$M$14,2,0)))</f>
        <v>0</v>
      </c>
      <c r="V671" s="67">
        <f>$G671+$H671+$K671+IF(ISBLANK($E671),0,$F671*VLOOKUP($E671,'INFO_Matières recyclables'!$I$6:$M$14,3,0))</f>
        <v>0</v>
      </c>
      <c r="W671" s="67">
        <f>$I671+$J671+$L671+$M671+$N671+$O671+$P671+$Q671+$R671+IF(ISBLANK($E671),0,$F671*(1-VLOOKUP($E671,'INFO_Matières recyclables'!$I$6:$M$14,3,0)))</f>
        <v>0</v>
      </c>
      <c r="X671" s="67">
        <f>$G671+$H671+$I671+IF(ISBLANK($E671),0,$F671*VLOOKUP($E671,'INFO_Matières recyclables'!$I$6:$M$14,4,0))</f>
        <v>0</v>
      </c>
      <c r="Y671" s="67">
        <f>$J671+$K671+$L671+$M671+$N671+$O671+$P671+$Q671+$R671+IF(ISBLANK($E671),0,$F671*(1-VLOOKUP($E671,'INFO_Matières recyclables'!$I$6:$M$14,4,0)))</f>
        <v>0</v>
      </c>
      <c r="Z671" s="67">
        <f>$G671+$H671+$I671+$J671+IF(ISBLANK($E671),0,$F671*VLOOKUP($E671,'INFO_Matières recyclables'!$I$6:$M$14,5,0))</f>
        <v>0</v>
      </c>
      <c r="AA671" s="67">
        <f>$K671+$L671+$M671+$N671+$O671+$P671+$Q671+$R671+IF(ISBLANK($E671),0,$F671*(1-VLOOKUP($E671,'INFO_Matières recyclables'!$I$6:$M$14,5,0)))</f>
        <v>0</v>
      </c>
    </row>
    <row r="672" spans="2:27" x14ac:dyDescent="0.35">
      <c r="B672" s="5"/>
      <c r="C672" s="5"/>
      <c r="D672" s="26"/>
      <c r="E672" s="56"/>
      <c r="F672" s="58"/>
      <c r="G672" s="54"/>
      <c r="H672" s="54"/>
      <c r="I672" s="54"/>
      <c r="J672" s="54"/>
      <c r="K672" s="54"/>
      <c r="L672" s="54"/>
      <c r="M672" s="54"/>
      <c r="N672" s="54"/>
      <c r="O672" s="54"/>
      <c r="P672" s="61"/>
      <c r="Q672" s="75"/>
      <c r="R672" s="66"/>
      <c r="T672" s="67">
        <f>$G672+$H672+$L672+IF(ISBLANK($E672),0,$F672*VLOOKUP($E672,'INFO_Matières recyclables'!$I$6:$M$14,2,0))</f>
        <v>0</v>
      </c>
      <c r="U672" s="67">
        <f>$I672+$J672+$K672+$M672+$N672+$O672+$P672+$Q672+$R672+IF(ISBLANK($E672),0,$F672*(1-VLOOKUP($E672,'INFO_Matières recyclables'!$I$6:$M$14,2,0)))</f>
        <v>0</v>
      </c>
      <c r="V672" s="67">
        <f>$G672+$H672+$K672+IF(ISBLANK($E672),0,$F672*VLOOKUP($E672,'INFO_Matières recyclables'!$I$6:$M$14,3,0))</f>
        <v>0</v>
      </c>
      <c r="W672" s="67">
        <f>$I672+$J672+$L672+$M672+$N672+$O672+$P672+$Q672+$R672+IF(ISBLANK($E672),0,$F672*(1-VLOOKUP($E672,'INFO_Matières recyclables'!$I$6:$M$14,3,0)))</f>
        <v>0</v>
      </c>
      <c r="X672" s="67">
        <f>$G672+$H672+$I672+IF(ISBLANK($E672),0,$F672*VLOOKUP($E672,'INFO_Matières recyclables'!$I$6:$M$14,4,0))</f>
        <v>0</v>
      </c>
      <c r="Y672" s="67">
        <f>$J672+$K672+$L672+$M672+$N672+$O672+$P672+$Q672+$R672+IF(ISBLANK($E672),0,$F672*(1-VLOOKUP($E672,'INFO_Matières recyclables'!$I$6:$M$14,4,0)))</f>
        <v>0</v>
      </c>
      <c r="Z672" s="67">
        <f>$G672+$H672+$I672+$J672+IF(ISBLANK($E672),0,$F672*VLOOKUP($E672,'INFO_Matières recyclables'!$I$6:$M$14,5,0))</f>
        <v>0</v>
      </c>
      <c r="AA672" s="67">
        <f>$K672+$L672+$M672+$N672+$O672+$P672+$Q672+$R672+IF(ISBLANK($E672),0,$F672*(1-VLOOKUP($E672,'INFO_Matières recyclables'!$I$6:$M$14,5,0)))</f>
        <v>0</v>
      </c>
    </row>
    <row r="673" spans="2:27" x14ac:dyDescent="0.35">
      <c r="B673" s="5"/>
      <c r="C673" s="5"/>
      <c r="D673" s="26"/>
      <c r="E673" s="56"/>
      <c r="F673" s="58"/>
      <c r="G673" s="54"/>
      <c r="H673" s="54"/>
      <c r="I673" s="54"/>
      <c r="J673" s="54"/>
      <c r="K673" s="54"/>
      <c r="L673" s="54"/>
      <c r="M673" s="54"/>
      <c r="N673" s="54"/>
      <c r="O673" s="54"/>
      <c r="P673" s="61"/>
      <c r="Q673" s="75"/>
      <c r="R673" s="66"/>
      <c r="T673" s="67">
        <f>$G673+$H673+$L673+IF(ISBLANK($E673),0,$F673*VLOOKUP($E673,'INFO_Matières recyclables'!$I$6:$M$14,2,0))</f>
        <v>0</v>
      </c>
      <c r="U673" s="67">
        <f>$I673+$J673+$K673+$M673+$N673+$O673+$P673+$Q673+$R673+IF(ISBLANK($E673),0,$F673*(1-VLOOKUP($E673,'INFO_Matières recyclables'!$I$6:$M$14,2,0)))</f>
        <v>0</v>
      </c>
      <c r="V673" s="67">
        <f>$G673+$H673+$K673+IF(ISBLANK($E673),0,$F673*VLOOKUP($E673,'INFO_Matières recyclables'!$I$6:$M$14,3,0))</f>
        <v>0</v>
      </c>
      <c r="W673" s="67">
        <f>$I673+$J673+$L673+$M673+$N673+$O673+$P673+$Q673+$R673+IF(ISBLANK($E673),0,$F673*(1-VLOOKUP($E673,'INFO_Matières recyclables'!$I$6:$M$14,3,0)))</f>
        <v>0</v>
      </c>
      <c r="X673" s="67">
        <f>$G673+$H673+$I673+IF(ISBLANK($E673),0,$F673*VLOOKUP($E673,'INFO_Matières recyclables'!$I$6:$M$14,4,0))</f>
        <v>0</v>
      </c>
      <c r="Y673" s="67">
        <f>$J673+$K673+$L673+$M673+$N673+$O673+$P673+$Q673+$R673+IF(ISBLANK($E673),0,$F673*(1-VLOOKUP($E673,'INFO_Matières recyclables'!$I$6:$M$14,4,0)))</f>
        <v>0</v>
      </c>
      <c r="Z673" s="67">
        <f>$G673+$H673+$I673+$J673+IF(ISBLANK($E673),0,$F673*VLOOKUP($E673,'INFO_Matières recyclables'!$I$6:$M$14,5,0))</f>
        <v>0</v>
      </c>
      <c r="AA673" s="67">
        <f>$K673+$L673+$M673+$N673+$O673+$P673+$Q673+$R673+IF(ISBLANK($E673),0,$F673*(1-VLOOKUP($E673,'INFO_Matières recyclables'!$I$6:$M$14,5,0)))</f>
        <v>0</v>
      </c>
    </row>
    <row r="674" spans="2:27" x14ac:dyDescent="0.35">
      <c r="B674" s="5"/>
      <c r="C674" s="5"/>
      <c r="D674" s="26"/>
      <c r="E674" s="56"/>
      <c r="F674" s="58"/>
      <c r="G674" s="54"/>
      <c r="H674" s="54"/>
      <c r="I674" s="54"/>
      <c r="J674" s="54"/>
      <c r="K674" s="54"/>
      <c r="L674" s="54"/>
      <c r="M674" s="54"/>
      <c r="N674" s="54"/>
      <c r="O674" s="54"/>
      <c r="P674" s="61"/>
      <c r="Q674" s="75"/>
      <c r="R674" s="66"/>
      <c r="T674" s="67">
        <f>$G674+$H674+$L674+IF(ISBLANK($E674),0,$F674*VLOOKUP($E674,'INFO_Matières recyclables'!$I$6:$M$14,2,0))</f>
        <v>0</v>
      </c>
      <c r="U674" s="67">
        <f>$I674+$J674+$K674+$M674+$N674+$O674+$P674+$Q674+$R674+IF(ISBLANK($E674),0,$F674*(1-VLOOKUP($E674,'INFO_Matières recyclables'!$I$6:$M$14,2,0)))</f>
        <v>0</v>
      </c>
      <c r="V674" s="67">
        <f>$G674+$H674+$K674+IF(ISBLANK($E674),0,$F674*VLOOKUP($E674,'INFO_Matières recyclables'!$I$6:$M$14,3,0))</f>
        <v>0</v>
      </c>
      <c r="W674" s="67">
        <f>$I674+$J674+$L674+$M674+$N674+$O674+$P674+$Q674+$R674+IF(ISBLANK($E674),0,$F674*(1-VLOOKUP($E674,'INFO_Matières recyclables'!$I$6:$M$14,3,0)))</f>
        <v>0</v>
      </c>
      <c r="X674" s="67">
        <f>$G674+$H674+$I674+IF(ISBLANK($E674),0,$F674*VLOOKUP($E674,'INFO_Matières recyclables'!$I$6:$M$14,4,0))</f>
        <v>0</v>
      </c>
      <c r="Y674" s="67">
        <f>$J674+$K674+$L674+$M674+$N674+$O674+$P674+$Q674+$R674+IF(ISBLANK($E674),0,$F674*(1-VLOOKUP($E674,'INFO_Matières recyclables'!$I$6:$M$14,4,0)))</f>
        <v>0</v>
      </c>
      <c r="Z674" s="67">
        <f>$G674+$H674+$I674+$J674+IF(ISBLANK($E674),0,$F674*VLOOKUP($E674,'INFO_Matières recyclables'!$I$6:$M$14,5,0))</f>
        <v>0</v>
      </c>
      <c r="AA674" s="67">
        <f>$K674+$L674+$M674+$N674+$O674+$P674+$Q674+$R674+IF(ISBLANK($E674),0,$F674*(1-VLOOKUP($E674,'INFO_Matières recyclables'!$I$6:$M$14,5,0)))</f>
        <v>0</v>
      </c>
    </row>
    <row r="675" spans="2:27" x14ac:dyDescent="0.35">
      <c r="B675" s="5"/>
      <c r="C675" s="5"/>
      <c r="D675" s="26"/>
      <c r="E675" s="56"/>
      <c r="F675" s="58"/>
      <c r="G675" s="54"/>
      <c r="H675" s="54"/>
      <c r="I675" s="54"/>
      <c r="J675" s="54"/>
      <c r="K675" s="54"/>
      <c r="L675" s="54"/>
      <c r="M675" s="54"/>
      <c r="N675" s="54"/>
      <c r="O675" s="54"/>
      <c r="P675" s="61"/>
      <c r="Q675" s="75"/>
      <c r="R675" s="66"/>
      <c r="T675" s="67">
        <f>$G675+$H675+$L675+IF(ISBLANK($E675),0,$F675*VLOOKUP($E675,'INFO_Matières recyclables'!$I$6:$M$14,2,0))</f>
        <v>0</v>
      </c>
      <c r="U675" s="67">
        <f>$I675+$J675+$K675+$M675+$N675+$O675+$P675+$Q675+$R675+IF(ISBLANK($E675),0,$F675*(1-VLOOKUP($E675,'INFO_Matières recyclables'!$I$6:$M$14,2,0)))</f>
        <v>0</v>
      </c>
      <c r="V675" s="67">
        <f>$G675+$H675+$K675+IF(ISBLANK($E675),0,$F675*VLOOKUP($E675,'INFO_Matières recyclables'!$I$6:$M$14,3,0))</f>
        <v>0</v>
      </c>
      <c r="W675" s="67">
        <f>$I675+$J675+$L675+$M675+$N675+$O675+$P675+$Q675+$R675+IF(ISBLANK($E675),0,$F675*(1-VLOOKUP($E675,'INFO_Matières recyclables'!$I$6:$M$14,3,0)))</f>
        <v>0</v>
      </c>
      <c r="X675" s="67">
        <f>$G675+$H675+$I675+IF(ISBLANK($E675),0,$F675*VLOOKUP($E675,'INFO_Matières recyclables'!$I$6:$M$14,4,0))</f>
        <v>0</v>
      </c>
      <c r="Y675" s="67">
        <f>$J675+$K675+$L675+$M675+$N675+$O675+$P675+$Q675+$R675+IF(ISBLANK($E675),0,$F675*(1-VLOOKUP($E675,'INFO_Matières recyclables'!$I$6:$M$14,4,0)))</f>
        <v>0</v>
      </c>
      <c r="Z675" s="67">
        <f>$G675+$H675+$I675+$J675+IF(ISBLANK($E675),0,$F675*VLOOKUP($E675,'INFO_Matières recyclables'!$I$6:$M$14,5,0))</f>
        <v>0</v>
      </c>
      <c r="AA675" s="67">
        <f>$K675+$L675+$M675+$N675+$O675+$P675+$Q675+$R675+IF(ISBLANK($E675),0,$F675*(1-VLOOKUP($E675,'INFO_Matières recyclables'!$I$6:$M$14,5,0)))</f>
        <v>0</v>
      </c>
    </row>
    <row r="676" spans="2:27" x14ac:dyDescent="0.35">
      <c r="B676" s="5"/>
      <c r="C676" s="5"/>
      <c r="D676" s="26"/>
      <c r="E676" s="56"/>
      <c r="F676" s="58"/>
      <c r="G676" s="54"/>
      <c r="H676" s="54"/>
      <c r="I676" s="54"/>
      <c r="J676" s="54"/>
      <c r="K676" s="54"/>
      <c r="L676" s="54"/>
      <c r="M676" s="54"/>
      <c r="N676" s="54"/>
      <c r="O676" s="54"/>
      <c r="P676" s="61"/>
      <c r="Q676" s="75"/>
      <c r="R676" s="66"/>
      <c r="T676" s="67">
        <f>$G676+$H676+$L676+IF(ISBLANK($E676),0,$F676*VLOOKUP($E676,'INFO_Matières recyclables'!$I$6:$M$14,2,0))</f>
        <v>0</v>
      </c>
      <c r="U676" s="67">
        <f>$I676+$J676+$K676+$M676+$N676+$O676+$P676+$Q676+$R676+IF(ISBLANK($E676),0,$F676*(1-VLOOKUP($E676,'INFO_Matières recyclables'!$I$6:$M$14,2,0)))</f>
        <v>0</v>
      </c>
      <c r="V676" s="67">
        <f>$G676+$H676+$K676+IF(ISBLANK($E676),0,$F676*VLOOKUP($E676,'INFO_Matières recyclables'!$I$6:$M$14,3,0))</f>
        <v>0</v>
      </c>
      <c r="W676" s="67">
        <f>$I676+$J676+$L676+$M676+$N676+$O676+$P676+$Q676+$R676+IF(ISBLANK($E676),0,$F676*(1-VLOOKUP($E676,'INFO_Matières recyclables'!$I$6:$M$14,3,0)))</f>
        <v>0</v>
      </c>
      <c r="X676" s="67">
        <f>$G676+$H676+$I676+IF(ISBLANK($E676),0,$F676*VLOOKUP($E676,'INFO_Matières recyclables'!$I$6:$M$14,4,0))</f>
        <v>0</v>
      </c>
      <c r="Y676" s="67">
        <f>$J676+$K676+$L676+$M676+$N676+$O676+$P676+$Q676+$R676+IF(ISBLANK($E676),0,$F676*(1-VLOOKUP($E676,'INFO_Matières recyclables'!$I$6:$M$14,4,0)))</f>
        <v>0</v>
      </c>
      <c r="Z676" s="67">
        <f>$G676+$H676+$I676+$J676+IF(ISBLANK($E676),0,$F676*VLOOKUP($E676,'INFO_Matières recyclables'!$I$6:$M$14,5,0))</f>
        <v>0</v>
      </c>
      <c r="AA676" s="67">
        <f>$K676+$L676+$M676+$N676+$O676+$P676+$Q676+$R676+IF(ISBLANK($E676),0,$F676*(1-VLOOKUP($E676,'INFO_Matières recyclables'!$I$6:$M$14,5,0)))</f>
        <v>0</v>
      </c>
    </row>
    <row r="677" spans="2:27" x14ac:dyDescent="0.35">
      <c r="B677" s="5"/>
      <c r="C677" s="5"/>
      <c r="D677" s="26"/>
      <c r="E677" s="56"/>
      <c r="F677" s="58"/>
      <c r="G677" s="54"/>
      <c r="H677" s="54"/>
      <c r="I677" s="54"/>
      <c r="J677" s="54"/>
      <c r="K677" s="54"/>
      <c r="L677" s="54"/>
      <c r="M677" s="54"/>
      <c r="N677" s="54"/>
      <c r="O677" s="54"/>
      <c r="P677" s="61"/>
      <c r="Q677" s="75"/>
      <c r="R677" s="66"/>
      <c r="T677" s="67">
        <f>$G677+$H677+$L677+IF(ISBLANK($E677),0,$F677*VLOOKUP($E677,'INFO_Matières recyclables'!$I$6:$M$14,2,0))</f>
        <v>0</v>
      </c>
      <c r="U677" s="67">
        <f>$I677+$J677+$K677+$M677+$N677+$O677+$P677+$Q677+$R677+IF(ISBLANK($E677),0,$F677*(1-VLOOKUP($E677,'INFO_Matières recyclables'!$I$6:$M$14,2,0)))</f>
        <v>0</v>
      </c>
      <c r="V677" s="67">
        <f>$G677+$H677+$K677+IF(ISBLANK($E677),0,$F677*VLOOKUP($E677,'INFO_Matières recyclables'!$I$6:$M$14,3,0))</f>
        <v>0</v>
      </c>
      <c r="W677" s="67">
        <f>$I677+$J677+$L677+$M677+$N677+$O677+$P677+$Q677+$R677+IF(ISBLANK($E677),0,$F677*(1-VLOOKUP($E677,'INFO_Matières recyclables'!$I$6:$M$14,3,0)))</f>
        <v>0</v>
      </c>
      <c r="X677" s="67">
        <f>$G677+$H677+$I677+IF(ISBLANK($E677),0,$F677*VLOOKUP($E677,'INFO_Matières recyclables'!$I$6:$M$14,4,0))</f>
        <v>0</v>
      </c>
      <c r="Y677" s="67">
        <f>$J677+$K677+$L677+$M677+$N677+$O677+$P677+$Q677+$R677+IF(ISBLANK($E677),0,$F677*(1-VLOOKUP($E677,'INFO_Matières recyclables'!$I$6:$M$14,4,0)))</f>
        <v>0</v>
      </c>
      <c r="Z677" s="67">
        <f>$G677+$H677+$I677+$J677+IF(ISBLANK($E677),0,$F677*VLOOKUP($E677,'INFO_Matières recyclables'!$I$6:$M$14,5,0))</f>
        <v>0</v>
      </c>
      <c r="AA677" s="67">
        <f>$K677+$L677+$M677+$N677+$O677+$P677+$Q677+$R677+IF(ISBLANK($E677),0,$F677*(1-VLOOKUP($E677,'INFO_Matières recyclables'!$I$6:$M$14,5,0)))</f>
        <v>0</v>
      </c>
    </row>
    <row r="678" spans="2:27" x14ac:dyDescent="0.35">
      <c r="B678" s="5"/>
      <c r="C678" s="5"/>
      <c r="D678" s="26"/>
      <c r="E678" s="56"/>
      <c r="F678" s="58"/>
      <c r="G678" s="54"/>
      <c r="H678" s="54"/>
      <c r="I678" s="54"/>
      <c r="J678" s="54"/>
      <c r="K678" s="54"/>
      <c r="L678" s="54"/>
      <c r="M678" s="54"/>
      <c r="N678" s="54"/>
      <c r="O678" s="54"/>
      <c r="P678" s="61"/>
      <c r="Q678" s="75"/>
      <c r="R678" s="66"/>
      <c r="T678" s="67">
        <f>$G678+$H678+$L678+IF(ISBLANK($E678),0,$F678*VLOOKUP($E678,'INFO_Matières recyclables'!$I$6:$M$14,2,0))</f>
        <v>0</v>
      </c>
      <c r="U678" s="67">
        <f>$I678+$J678+$K678+$M678+$N678+$O678+$P678+$Q678+$R678+IF(ISBLANK($E678),0,$F678*(1-VLOOKUP($E678,'INFO_Matières recyclables'!$I$6:$M$14,2,0)))</f>
        <v>0</v>
      </c>
      <c r="V678" s="67">
        <f>$G678+$H678+$K678+IF(ISBLANK($E678),0,$F678*VLOOKUP($E678,'INFO_Matières recyclables'!$I$6:$M$14,3,0))</f>
        <v>0</v>
      </c>
      <c r="W678" s="67">
        <f>$I678+$J678+$L678+$M678+$N678+$O678+$P678+$Q678+$R678+IF(ISBLANK($E678),0,$F678*(1-VLOOKUP($E678,'INFO_Matières recyclables'!$I$6:$M$14,3,0)))</f>
        <v>0</v>
      </c>
      <c r="X678" s="67">
        <f>$G678+$H678+$I678+IF(ISBLANK($E678),0,$F678*VLOOKUP($E678,'INFO_Matières recyclables'!$I$6:$M$14,4,0))</f>
        <v>0</v>
      </c>
      <c r="Y678" s="67">
        <f>$J678+$K678+$L678+$M678+$N678+$O678+$P678+$Q678+$R678+IF(ISBLANK($E678),0,$F678*(1-VLOOKUP($E678,'INFO_Matières recyclables'!$I$6:$M$14,4,0)))</f>
        <v>0</v>
      </c>
      <c r="Z678" s="67">
        <f>$G678+$H678+$I678+$J678+IF(ISBLANK($E678),0,$F678*VLOOKUP($E678,'INFO_Matières recyclables'!$I$6:$M$14,5,0))</f>
        <v>0</v>
      </c>
      <c r="AA678" s="67">
        <f>$K678+$L678+$M678+$N678+$O678+$P678+$Q678+$R678+IF(ISBLANK($E678),0,$F678*(1-VLOOKUP($E678,'INFO_Matières recyclables'!$I$6:$M$14,5,0)))</f>
        <v>0</v>
      </c>
    </row>
    <row r="679" spans="2:27" x14ac:dyDescent="0.35">
      <c r="B679" s="5"/>
      <c r="C679" s="5"/>
      <c r="D679" s="26"/>
      <c r="E679" s="56"/>
      <c r="F679" s="58"/>
      <c r="G679" s="54"/>
      <c r="H679" s="54"/>
      <c r="I679" s="54"/>
      <c r="J679" s="54"/>
      <c r="K679" s="54"/>
      <c r="L679" s="54"/>
      <c r="M679" s="54"/>
      <c r="N679" s="54"/>
      <c r="O679" s="54"/>
      <c r="P679" s="61"/>
      <c r="Q679" s="75"/>
      <c r="R679" s="66"/>
      <c r="T679" s="67">
        <f>$G679+$H679+$L679+IF(ISBLANK($E679),0,$F679*VLOOKUP($E679,'INFO_Matières recyclables'!$I$6:$M$14,2,0))</f>
        <v>0</v>
      </c>
      <c r="U679" s="67">
        <f>$I679+$J679+$K679+$M679+$N679+$O679+$P679+$Q679+$R679+IF(ISBLANK($E679),0,$F679*(1-VLOOKUP($E679,'INFO_Matières recyclables'!$I$6:$M$14,2,0)))</f>
        <v>0</v>
      </c>
      <c r="V679" s="67">
        <f>$G679+$H679+$K679+IF(ISBLANK($E679),0,$F679*VLOOKUP($E679,'INFO_Matières recyclables'!$I$6:$M$14,3,0))</f>
        <v>0</v>
      </c>
      <c r="W679" s="67">
        <f>$I679+$J679+$L679+$M679+$N679+$O679+$P679+$Q679+$R679+IF(ISBLANK($E679),0,$F679*(1-VLOOKUP($E679,'INFO_Matières recyclables'!$I$6:$M$14,3,0)))</f>
        <v>0</v>
      </c>
      <c r="X679" s="67">
        <f>$G679+$H679+$I679+IF(ISBLANK($E679),0,$F679*VLOOKUP($E679,'INFO_Matières recyclables'!$I$6:$M$14,4,0))</f>
        <v>0</v>
      </c>
      <c r="Y679" s="67">
        <f>$J679+$K679+$L679+$M679+$N679+$O679+$P679+$Q679+$R679+IF(ISBLANK($E679),0,$F679*(1-VLOOKUP($E679,'INFO_Matières recyclables'!$I$6:$M$14,4,0)))</f>
        <v>0</v>
      </c>
      <c r="Z679" s="67">
        <f>$G679+$H679+$I679+$J679+IF(ISBLANK($E679),0,$F679*VLOOKUP($E679,'INFO_Matières recyclables'!$I$6:$M$14,5,0))</f>
        <v>0</v>
      </c>
      <c r="AA679" s="67">
        <f>$K679+$L679+$M679+$N679+$O679+$P679+$Q679+$R679+IF(ISBLANK($E679),0,$F679*(1-VLOOKUP($E679,'INFO_Matières recyclables'!$I$6:$M$14,5,0)))</f>
        <v>0</v>
      </c>
    </row>
    <row r="680" spans="2:27" x14ac:dyDescent="0.35">
      <c r="B680" s="5"/>
      <c r="C680" s="5"/>
      <c r="D680" s="26"/>
      <c r="E680" s="56"/>
      <c r="F680" s="58"/>
      <c r="G680" s="54"/>
      <c r="H680" s="54"/>
      <c r="I680" s="54"/>
      <c r="J680" s="54"/>
      <c r="K680" s="54"/>
      <c r="L680" s="54"/>
      <c r="M680" s="54"/>
      <c r="N680" s="54"/>
      <c r="O680" s="54"/>
      <c r="P680" s="61"/>
      <c r="Q680" s="75"/>
      <c r="R680" s="66"/>
      <c r="T680" s="67">
        <f>$G680+$H680+$L680+IF(ISBLANK($E680),0,$F680*VLOOKUP($E680,'INFO_Matières recyclables'!$I$6:$M$14,2,0))</f>
        <v>0</v>
      </c>
      <c r="U680" s="67">
        <f>$I680+$J680+$K680+$M680+$N680+$O680+$P680+$Q680+$R680+IF(ISBLANK($E680),0,$F680*(1-VLOOKUP($E680,'INFO_Matières recyclables'!$I$6:$M$14,2,0)))</f>
        <v>0</v>
      </c>
      <c r="V680" s="67">
        <f>$G680+$H680+$K680+IF(ISBLANK($E680),0,$F680*VLOOKUP($E680,'INFO_Matières recyclables'!$I$6:$M$14,3,0))</f>
        <v>0</v>
      </c>
      <c r="W680" s="67">
        <f>$I680+$J680+$L680+$M680+$N680+$O680+$P680+$Q680+$R680+IF(ISBLANK($E680),0,$F680*(1-VLOOKUP($E680,'INFO_Matières recyclables'!$I$6:$M$14,3,0)))</f>
        <v>0</v>
      </c>
      <c r="X680" s="67">
        <f>$G680+$H680+$I680+IF(ISBLANK($E680),0,$F680*VLOOKUP($E680,'INFO_Matières recyclables'!$I$6:$M$14,4,0))</f>
        <v>0</v>
      </c>
      <c r="Y680" s="67">
        <f>$J680+$K680+$L680+$M680+$N680+$O680+$P680+$Q680+$R680+IF(ISBLANK($E680),0,$F680*(1-VLOOKUP($E680,'INFO_Matières recyclables'!$I$6:$M$14,4,0)))</f>
        <v>0</v>
      </c>
      <c r="Z680" s="67">
        <f>$G680+$H680+$I680+$J680+IF(ISBLANK($E680),0,$F680*VLOOKUP($E680,'INFO_Matières recyclables'!$I$6:$M$14,5,0))</f>
        <v>0</v>
      </c>
      <c r="AA680" s="67">
        <f>$K680+$L680+$M680+$N680+$O680+$P680+$Q680+$R680+IF(ISBLANK($E680),0,$F680*(1-VLOOKUP($E680,'INFO_Matières recyclables'!$I$6:$M$14,5,0)))</f>
        <v>0</v>
      </c>
    </row>
    <row r="681" spans="2:27" x14ac:dyDescent="0.35">
      <c r="B681" s="5"/>
      <c r="C681" s="5"/>
      <c r="D681" s="26"/>
      <c r="E681" s="56"/>
      <c r="F681" s="58"/>
      <c r="G681" s="54"/>
      <c r="H681" s="54"/>
      <c r="I681" s="54"/>
      <c r="J681" s="54"/>
      <c r="K681" s="54"/>
      <c r="L681" s="54"/>
      <c r="M681" s="54"/>
      <c r="N681" s="54"/>
      <c r="O681" s="54"/>
      <c r="P681" s="61"/>
      <c r="Q681" s="75"/>
      <c r="R681" s="66"/>
      <c r="T681" s="67">
        <f>$G681+$H681+$L681+IF(ISBLANK($E681),0,$F681*VLOOKUP($E681,'INFO_Matières recyclables'!$I$6:$M$14,2,0))</f>
        <v>0</v>
      </c>
      <c r="U681" s="67">
        <f>$I681+$J681+$K681+$M681+$N681+$O681+$P681+$Q681+$R681+IF(ISBLANK($E681),0,$F681*(1-VLOOKUP($E681,'INFO_Matières recyclables'!$I$6:$M$14,2,0)))</f>
        <v>0</v>
      </c>
      <c r="V681" s="67">
        <f>$G681+$H681+$K681+IF(ISBLANK($E681),0,$F681*VLOOKUP($E681,'INFO_Matières recyclables'!$I$6:$M$14,3,0))</f>
        <v>0</v>
      </c>
      <c r="W681" s="67">
        <f>$I681+$J681+$L681+$M681+$N681+$O681+$P681+$Q681+$R681+IF(ISBLANK($E681),0,$F681*(1-VLOOKUP($E681,'INFO_Matières recyclables'!$I$6:$M$14,3,0)))</f>
        <v>0</v>
      </c>
      <c r="X681" s="67">
        <f>$G681+$H681+$I681+IF(ISBLANK($E681),0,$F681*VLOOKUP($E681,'INFO_Matières recyclables'!$I$6:$M$14,4,0))</f>
        <v>0</v>
      </c>
      <c r="Y681" s="67">
        <f>$J681+$K681+$L681+$M681+$N681+$O681+$P681+$Q681+$R681+IF(ISBLANK($E681),0,$F681*(1-VLOOKUP($E681,'INFO_Matières recyclables'!$I$6:$M$14,4,0)))</f>
        <v>0</v>
      </c>
      <c r="Z681" s="67">
        <f>$G681+$H681+$I681+$J681+IF(ISBLANK($E681),0,$F681*VLOOKUP($E681,'INFO_Matières recyclables'!$I$6:$M$14,5,0))</f>
        <v>0</v>
      </c>
      <c r="AA681" s="67">
        <f>$K681+$L681+$M681+$N681+$O681+$P681+$Q681+$R681+IF(ISBLANK($E681),0,$F681*(1-VLOOKUP($E681,'INFO_Matières recyclables'!$I$6:$M$14,5,0)))</f>
        <v>0</v>
      </c>
    </row>
    <row r="682" spans="2:27" x14ac:dyDescent="0.35">
      <c r="B682" s="5"/>
      <c r="C682" s="5"/>
      <c r="D682" s="26"/>
      <c r="E682" s="56"/>
      <c r="F682" s="58"/>
      <c r="G682" s="54"/>
      <c r="H682" s="54"/>
      <c r="I682" s="54"/>
      <c r="J682" s="54"/>
      <c r="K682" s="54"/>
      <c r="L682" s="54"/>
      <c r="M682" s="54"/>
      <c r="N682" s="54"/>
      <c r="O682" s="54"/>
      <c r="P682" s="61"/>
      <c r="Q682" s="75"/>
      <c r="R682" s="66"/>
      <c r="T682" s="67">
        <f>$G682+$H682+$L682+IF(ISBLANK($E682),0,$F682*VLOOKUP($E682,'INFO_Matières recyclables'!$I$6:$M$14,2,0))</f>
        <v>0</v>
      </c>
      <c r="U682" s="67">
        <f>$I682+$J682+$K682+$M682+$N682+$O682+$P682+$Q682+$R682+IF(ISBLANK($E682),0,$F682*(1-VLOOKUP($E682,'INFO_Matières recyclables'!$I$6:$M$14,2,0)))</f>
        <v>0</v>
      </c>
      <c r="V682" s="67">
        <f>$G682+$H682+$K682+IF(ISBLANK($E682),0,$F682*VLOOKUP($E682,'INFO_Matières recyclables'!$I$6:$M$14,3,0))</f>
        <v>0</v>
      </c>
      <c r="W682" s="67">
        <f>$I682+$J682+$L682+$M682+$N682+$O682+$P682+$Q682+$R682+IF(ISBLANK($E682),0,$F682*(1-VLOOKUP($E682,'INFO_Matières recyclables'!$I$6:$M$14,3,0)))</f>
        <v>0</v>
      </c>
      <c r="X682" s="67">
        <f>$G682+$H682+$I682+IF(ISBLANK($E682),0,$F682*VLOOKUP($E682,'INFO_Matières recyclables'!$I$6:$M$14,4,0))</f>
        <v>0</v>
      </c>
      <c r="Y682" s="67">
        <f>$J682+$K682+$L682+$M682+$N682+$O682+$P682+$Q682+$R682+IF(ISBLANK($E682),0,$F682*(1-VLOOKUP($E682,'INFO_Matières recyclables'!$I$6:$M$14,4,0)))</f>
        <v>0</v>
      </c>
      <c r="Z682" s="67">
        <f>$G682+$H682+$I682+$J682+IF(ISBLANK($E682),0,$F682*VLOOKUP($E682,'INFO_Matières recyclables'!$I$6:$M$14,5,0))</f>
        <v>0</v>
      </c>
      <c r="AA682" s="67">
        <f>$K682+$L682+$M682+$N682+$O682+$P682+$Q682+$R682+IF(ISBLANK($E682),0,$F682*(1-VLOOKUP($E682,'INFO_Matières recyclables'!$I$6:$M$14,5,0)))</f>
        <v>0</v>
      </c>
    </row>
    <row r="683" spans="2:27" x14ac:dyDescent="0.35">
      <c r="B683" s="5"/>
      <c r="C683" s="5"/>
      <c r="D683" s="26"/>
      <c r="E683" s="56"/>
      <c r="F683" s="58"/>
      <c r="G683" s="54"/>
      <c r="H683" s="54"/>
      <c r="I683" s="54"/>
      <c r="J683" s="54"/>
      <c r="K683" s="54"/>
      <c r="L683" s="54"/>
      <c r="M683" s="54"/>
      <c r="N683" s="54"/>
      <c r="O683" s="54"/>
      <c r="P683" s="61"/>
      <c r="Q683" s="75"/>
      <c r="R683" s="66"/>
      <c r="T683" s="67">
        <f>$G683+$H683+$L683+IF(ISBLANK($E683),0,$F683*VLOOKUP($E683,'INFO_Matières recyclables'!$I$6:$M$14,2,0))</f>
        <v>0</v>
      </c>
      <c r="U683" s="67">
        <f>$I683+$J683+$K683+$M683+$N683+$O683+$P683+$Q683+$R683+IF(ISBLANK($E683),0,$F683*(1-VLOOKUP($E683,'INFO_Matières recyclables'!$I$6:$M$14,2,0)))</f>
        <v>0</v>
      </c>
      <c r="V683" s="67">
        <f>$G683+$H683+$K683+IF(ISBLANK($E683),0,$F683*VLOOKUP($E683,'INFO_Matières recyclables'!$I$6:$M$14,3,0))</f>
        <v>0</v>
      </c>
      <c r="W683" s="67">
        <f>$I683+$J683+$L683+$M683+$N683+$O683+$P683+$Q683+$R683+IF(ISBLANK($E683),0,$F683*(1-VLOOKUP($E683,'INFO_Matières recyclables'!$I$6:$M$14,3,0)))</f>
        <v>0</v>
      </c>
      <c r="X683" s="67">
        <f>$G683+$H683+$I683+IF(ISBLANK($E683),0,$F683*VLOOKUP($E683,'INFO_Matières recyclables'!$I$6:$M$14,4,0))</f>
        <v>0</v>
      </c>
      <c r="Y683" s="67">
        <f>$J683+$K683+$L683+$M683+$N683+$O683+$P683+$Q683+$R683+IF(ISBLANK($E683),0,$F683*(1-VLOOKUP($E683,'INFO_Matières recyclables'!$I$6:$M$14,4,0)))</f>
        <v>0</v>
      </c>
      <c r="Z683" s="67">
        <f>$G683+$H683+$I683+$J683+IF(ISBLANK($E683),0,$F683*VLOOKUP($E683,'INFO_Matières recyclables'!$I$6:$M$14,5,0))</f>
        <v>0</v>
      </c>
      <c r="AA683" s="67">
        <f>$K683+$L683+$M683+$N683+$O683+$P683+$Q683+$R683+IF(ISBLANK($E683),0,$F683*(1-VLOOKUP($E683,'INFO_Matières recyclables'!$I$6:$M$14,5,0)))</f>
        <v>0</v>
      </c>
    </row>
    <row r="684" spans="2:27" x14ac:dyDescent="0.35">
      <c r="B684" s="5"/>
      <c r="C684" s="5"/>
      <c r="D684" s="26"/>
      <c r="E684" s="56"/>
      <c r="F684" s="58"/>
      <c r="G684" s="54"/>
      <c r="H684" s="54"/>
      <c r="I684" s="54"/>
      <c r="J684" s="54"/>
      <c r="K684" s="54"/>
      <c r="L684" s="54"/>
      <c r="M684" s="54"/>
      <c r="N684" s="54"/>
      <c r="O684" s="54"/>
      <c r="P684" s="61"/>
      <c r="Q684" s="75"/>
      <c r="R684" s="66"/>
      <c r="T684" s="67">
        <f>$G684+$H684+$L684+IF(ISBLANK($E684),0,$F684*VLOOKUP($E684,'INFO_Matières recyclables'!$I$6:$M$14,2,0))</f>
        <v>0</v>
      </c>
      <c r="U684" s="67">
        <f>$I684+$J684+$K684+$M684+$N684+$O684+$P684+$Q684+$R684+IF(ISBLANK($E684),0,$F684*(1-VLOOKUP($E684,'INFO_Matières recyclables'!$I$6:$M$14,2,0)))</f>
        <v>0</v>
      </c>
      <c r="V684" s="67">
        <f>$G684+$H684+$K684+IF(ISBLANK($E684),0,$F684*VLOOKUP($E684,'INFO_Matières recyclables'!$I$6:$M$14,3,0))</f>
        <v>0</v>
      </c>
      <c r="W684" s="67">
        <f>$I684+$J684+$L684+$M684+$N684+$O684+$P684+$Q684+$R684+IF(ISBLANK($E684),0,$F684*(1-VLOOKUP($E684,'INFO_Matières recyclables'!$I$6:$M$14,3,0)))</f>
        <v>0</v>
      </c>
      <c r="X684" s="67">
        <f>$G684+$H684+$I684+IF(ISBLANK($E684),0,$F684*VLOOKUP($E684,'INFO_Matières recyclables'!$I$6:$M$14,4,0))</f>
        <v>0</v>
      </c>
      <c r="Y684" s="67">
        <f>$J684+$K684+$L684+$M684+$N684+$O684+$P684+$Q684+$R684+IF(ISBLANK($E684),0,$F684*(1-VLOOKUP($E684,'INFO_Matières recyclables'!$I$6:$M$14,4,0)))</f>
        <v>0</v>
      </c>
      <c r="Z684" s="67">
        <f>$G684+$H684+$I684+$J684+IF(ISBLANK($E684),0,$F684*VLOOKUP($E684,'INFO_Matières recyclables'!$I$6:$M$14,5,0))</f>
        <v>0</v>
      </c>
      <c r="AA684" s="67">
        <f>$K684+$L684+$M684+$N684+$O684+$P684+$Q684+$R684+IF(ISBLANK($E684),0,$F684*(1-VLOOKUP($E684,'INFO_Matières recyclables'!$I$6:$M$14,5,0)))</f>
        <v>0</v>
      </c>
    </row>
    <row r="685" spans="2:27" x14ac:dyDescent="0.35">
      <c r="B685" s="5"/>
      <c r="C685" s="5"/>
      <c r="D685" s="26"/>
      <c r="E685" s="56"/>
      <c r="F685" s="58"/>
      <c r="G685" s="54"/>
      <c r="H685" s="54"/>
      <c r="I685" s="54"/>
      <c r="J685" s="54"/>
      <c r="K685" s="54"/>
      <c r="L685" s="54"/>
      <c r="M685" s="54"/>
      <c r="N685" s="54"/>
      <c r="O685" s="54"/>
      <c r="P685" s="61"/>
      <c r="Q685" s="75"/>
      <c r="R685" s="66"/>
      <c r="T685" s="67">
        <f>$G685+$H685+$L685+IF(ISBLANK($E685),0,$F685*VLOOKUP($E685,'INFO_Matières recyclables'!$I$6:$M$14,2,0))</f>
        <v>0</v>
      </c>
      <c r="U685" s="67">
        <f>$I685+$J685+$K685+$M685+$N685+$O685+$P685+$Q685+$R685+IF(ISBLANK($E685),0,$F685*(1-VLOOKUP($E685,'INFO_Matières recyclables'!$I$6:$M$14,2,0)))</f>
        <v>0</v>
      </c>
      <c r="V685" s="67">
        <f>$G685+$H685+$K685+IF(ISBLANK($E685),0,$F685*VLOOKUP($E685,'INFO_Matières recyclables'!$I$6:$M$14,3,0))</f>
        <v>0</v>
      </c>
      <c r="W685" s="67">
        <f>$I685+$J685+$L685+$M685+$N685+$O685+$P685+$Q685+$R685+IF(ISBLANK($E685),0,$F685*(1-VLOOKUP($E685,'INFO_Matières recyclables'!$I$6:$M$14,3,0)))</f>
        <v>0</v>
      </c>
      <c r="X685" s="67">
        <f>$G685+$H685+$I685+IF(ISBLANK($E685),0,$F685*VLOOKUP($E685,'INFO_Matières recyclables'!$I$6:$M$14,4,0))</f>
        <v>0</v>
      </c>
      <c r="Y685" s="67">
        <f>$J685+$K685+$L685+$M685+$N685+$O685+$P685+$Q685+$R685+IF(ISBLANK($E685),0,$F685*(1-VLOOKUP($E685,'INFO_Matières recyclables'!$I$6:$M$14,4,0)))</f>
        <v>0</v>
      </c>
      <c r="Z685" s="67">
        <f>$G685+$H685+$I685+$J685+IF(ISBLANK($E685),0,$F685*VLOOKUP($E685,'INFO_Matières recyclables'!$I$6:$M$14,5,0))</f>
        <v>0</v>
      </c>
      <c r="AA685" s="67">
        <f>$K685+$L685+$M685+$N685+$O685+$P685+$Q685+$R685+IF(ISBLANK($E685),0,$F685*(1-VLOOKUP($E685,'INFO_Matières recyclables'!$I$6:$M$14,5,0)))</f>
        <v>0</v>
      </c>
    </row>
    <row r="686" spans="2:27" x14ac:dyDescent="0.35">
      <c r="B686" s="5"/>
      <c r="C686" s="5"/>
      <c r="D686" s="26"/>
      <c r="E686" s="56"/>
      <c r="F686" s="58"/>
      <c r="G686" s="54"/>
      <c r="H686" s="54"/>
      <c r="I686" s="54"/>
      <c r="J686" s="54"/>
      <c r="K686" s="54"/>
      <c r="L686" s="54"/>
      <c r="M686" s="54"/>
      <c r="N686" s="54"/>
      <c r="O686" s="54"/>
      <c r="P686" s="61"/>
      <c r="Q686" s="75"/>
      <c r="R686" s="66"/>
      <c r="T686" s="67">
        <f>$G686+$H686+$L686+IF(ISBLANK($E686),0,$F686*VLOOKUP($E686,'INFO_Matières recyclables'!$I$6:$M$14,2,0))</f>
        <v>0</v>
      </c>
      <c r="U686" s="67">
        <f>$I686+$J686+$K686+$M686+$N686+$O686+$P686+$Q686+$R686+IF(ISBLANK($E686),0,$F686*(1-VLOOKUP($E686,'INFO_Matières recyclables'!$I$6:$M$14,2,0)))</f>
        <v>0</v>
      </c>
      <c r="V686" s="67">
        <f>$G686+$H686+$K686+IF(ISBLANK($E686),0,$F686*VLOOKUP($E686,'INFO_Matières recyclables'!$I$6:$M$14,3,0))</f>
        <v>0</v>
      </c>
      <c r="W686" s="67">
        <f>$I686+$J686+$L686+$M686+$N686+$O686+$P686+$Q686+$R686+IF(ISBLANK($E686),0,$F686*(1-VLOOKUP($E686,'INFO_Matières recyclables'!$I$6:$M$14,3,0)))</f>
        <v>0</v>
      </c>
      <c r="X686" s="67">
        <f>$G686+$H686+$I686+IF(ISBLANK($E686),0,$F686*VLOOKUP($E686,'INFO_Matières recyclables'!$I$6:$M$14,4,0))</f>
        <v>0</v>
      </c>
      <c r="Y686" s="67">
        <f>$J686+$K686+$L686+$M686+$N686+$O686+$P686+$Q686+$R686+IF(ISBLANK($E686),0,$F686*(1-VLOOKUP($E686,'INFO_Matières recyclables'!$I$6:$M$14,4,0)))</f>
        <v>0</v>
      </c>
      <c r="Z686" s="67">
        <f>$G686+$H686+$I686+$J686+IF(ISBLANK($E686),0,$F686*VLOOKUP($E686,'INFO_Matières recyclables'!$I$6:$M$14,5,0))</f>
        <v>0</v>
      </c>
      <c r="AA686" s="67">
        <f>$K686+$L686+$M686+$N686+$O686+$P686+$Q686+$R686+IF(ISBLANK($E686),0,$F686*(1-VLOOKUP($E686,'INFO_Matières recyclables'!$I$6:$M$14,5,0)))</f>
        <v>0</v>
      </c>
    </row>
    <row r="687" spans="2:27" x14ac:dyDescent="0.35">
      <c r="B687" s="5"/>
      <c r="C687" s="5"/>
      <c r="D687" s="26"/>
      <c r="E687" s="56"/>
      <c r="F687" s="58"/>
      <c r="G687" s="54"/>
      <c r="H687" s="54"/>
      <c r="I687" s="54"/>
      <c r="J687" s="54"/>
      <c r="K687" s="54"/>
      <c r="L687" s="54"/>
      <c r="M687" s="54"/>
      <c r="N687" s="54"/>
      <c r="O687" s="54"/>
      <c r="P687" s="61"/>
      <c r="Q687" s="75"/>
      <c r="R687" s="66"/>
      <c r="T687" s="67">
        <f>$G687+$H687+$L687+IF(ISBLANK($E687),0,$F687*VLOOKUP($E687,'INFO_Matières recyclables'!$I$6:$M$14,2,0))</f>
        <v>0</v>
      </c>
      <c r="U687" s="67">
        <f>$I687+$J687+$K687+$M687+$N687+$O687+$P687+$Q687+$R687+IF(ISBLANK($E687),0,$F687*(1-VLOOKUP($E687,'INFO_Matières recyclables'!$I$6:$M$14,2,0)))</f>
        <v>0</v>
      </c>
      <c r="V687" s="67">
        <f>$G687+$H687+$K687+IF(ISBLANK($E687),0,$F687*VLOOKUP($E687,'INFO_Matières recyclables'!$I$6:$M$14,3,0))</f>
        <v>0</v>
      </c>
      <c r="W687" s="67">
        <f>$I687+$J687+$L687+$M687+$N687+$O687+$P687+$Q687+$R687+IF(ISBLANK($E687),0,$F687*(1-VLOOKUP($E687,'INFO_Matières recyclables'!$I$6:$M$14,3,0)))</f>
        <v>0</v>
      </c>
      <c r="X687" s="67">
        <f>$G687+$H687+$I687+IF(ISBLANK($E687),0,$F687*VLOOKUP($E687,'INFO_Matières recyclables'!$I$6:$M$14,4,0))</f>
        <v>0</v>
      </c>
      <c r="Y687" s="67">
        <f>$J687+$K687+$L687+$M687+$N687+$O687+$P687+$Q687+$R687+IF(ISBLANK($E687),0,$F687*(1-VLOOKUP($E687,'INFO_Matières recyclables'!$I$6:$M$14,4,0)))</f>
        <v>0</v>
      </c>
      <c r="Z687" s="67">
        <f>$G687+$H687+$I687+$J687+IF(ISBLANK($E687),0,$F687*VLOOKUP($E687,'INFO_Matières recyclables'!$I$6:$M$14,5,0))</f>
        <v>0</v>
      </c>
      <c r="AA687" s="67">
        <f>$K687+$L687+$M687+$N687+$O687+$P687+$Q687+$R687+IF(ISBLANK($E687),0,$F687*(1-VLOOKUP($E687,'INFO_Matières recyclables'!$I$6:$M$14,5,0)))</f>
        <v>0</v>
      </c>
    </row>
    <row r="688" spans="2:27" x14ac:dyDescent="0.35">
      <c r="B688" s="5"/>
      <c r="C688" s="5"/>
      <c r="D688" s="26"/>
      <c r="E688" s="56"/>
      <c r="F688" s="58"/>
      <c r="G688" s="54"/>
      <c r="H688" s="54"/>
      <c r="I688" s="54"/>
      <c r="J688" s="54"/>
      <c r="K688" s="54"/>
      <c r="L688" s="54"/>
      <c r="M688" s="54"/>
      <c r="N688" s="54"/>
      <c r="O688" s="54"/>
      <c r="P688" s="61"/>
      <c r="Q688" s="75"/>
      <c r="R688" s="66"/>
      <c r="T688" s="67">
        <f>$G688+$H688+$L688+IF(ISBLANK($E688),0,$F688*VLOOKUP($E688,'INFO_Matières recyclables'!$I$6:$M$14,2,0))</f>
        <v>0</v>
      </c>
      <c r="U688" s="67">
        <f>$I688+$J688+$K688+$M688+$N688+$O688+$P688+$Q688+$R688+IF(ISBLANK($E688),0,$F688*(1-VLOOKUP($E688,'INFO_Matières recyclables'!$I$6:$M$14,2,0)))</f>
        <v>0</v>
      </c>
      <c r="V688" s="67">
        <f>$G688+$H688+$K688+IF(ISBLANK($E688),0,$F688*VLOOKUP($E688,'INFO_Matières recyclables'!$I$6:$M$14,3,0))</f>
        <v>0</v>
      </c>
      <c r="W688" s="67">
        <f>$I688+$J688+$L688+$M688+$N688+$O688+$P688+$Q688+$R688+IF(ISBLANK($E688),0,$F688*(1-VLOOKUP($E688,'INFO_Matières recyclables'!$I$6:$M$14,3,0)))</f>
        <v>0</v>
      </c>
      <c r="X688" s="67">
        <f>$G688+$H688+$I688+IF(ISBLANK($E688),0,$F688*VLOOKUP($E688,'INFO_Matières recyclables'!$I$6:$M$14,4,0))</f>
        <v>0</v>
      </c>
      <c r="Y688" s="67">
        <f>$J688+$K688+$L688+$M688+$N688+$O688+$P688+$Q688+$R688+IF(ISBLANK($E688),0,$F688*(1-VLOOKUP($E688,'INFO_Matières recyclables'!$I$6:$M$14,4,0)))</f>
        <v>0</v>
      </c>
      <c r="Z688" s="67">
        <f>$G688+$H688+$I688+$J688+IF(ISBLANK($E688),0,$F688*VLOOKUP($E688,'INFO_Matières recyclables'!$I$6:$M$14,5,0))</f>
        <v>0</v>
      </c>
      <c r="AA688" s="67">
        <f>$K688+$L688+$M688+$N688+$O688+$P688+$Q688+$R688+IF(ISBLANK($E688),0,$F688*(1-VLOOKUP($E688,'INFO_Matières recyclables'!$I$6:$M$14,5,0)))</f>
        <v>0</v>
      </c>
    </row>
    <row r="689" spans="2:27" x14ac:dyDescent="0.35">
      <c r="B689" s="5"/>
      <c r="C689" s="5"/>
      <c r="D689" s="26"/>
      <c r="E689" s="56"/>
      <c r="F689" s="58"/>
      <c r="G689" s="54"/>
      <c r="H689" s="54"/>
      <c r="I689" s="54"/>
      <c r="J689" s="54"/>
      <c r="K689" s="54"/>
      <c r="L689" s="54"/>
      <c r="M689" s="54"/>
      <c r="N689" s="54"/>
      <c r="O689" s="54"/>
      <c r="P689" s="61"/>
      <c r="Q689" s="75"/>
      <c r="R689" s="66"/>
      <c r="T689" s="67">
        <f>$G689+$H689+$L689+IF(ISBLANK($E689),0,$F689*VLOOKUP($E689,'INFO_Matières recyclables'!$I$6:$M$14,2,0))</f>
        <v>0</v>
      </c>
      <c r="U689" s="67">
        <f>$I689+$J689+$K689+$M689+$N689+$O689+$P689+$Q689+$R689+IF(ISBLANK($E689),0,$F689*(1-VLOOKUP($E689,'INFO_Matières recyclables'!$I$6:$M$14,2,0)))</f>
        <v>0</v>
      </c>
      <c r="V689" s="67">
        <f>$G689+$H689+$K689+IF(ISBLANK($E689),0,$F689*VLOOKUP($E689,'INFO_Matières recyclables'!$I$6:$M$14,3,0))</f>
        <v>0</v>
      </c>
      <c r="W689" s="67">
        <f>$I689+$J689+$L689+$M689+$N689+$O689+$P689+$Q689+$R689+IF(ISBLANK($E689),0,$F689*(1-VLOOKUP($E689,'INFO_Matières recyclables'!$I$6:$M$14,3,0)))</f>
        <v>0</v>
      </c>
      <c r="X689" s="67">
        <f>$G689+$H689+$I689+IF(ISBLANK($E689),0,$F689*VLOOKUP($E689,'INFO_Matières recyclables'!$I$6:$M$14,4,0))</f>
        <v>0</v>
      </c>
      <c r="Y689" s="67">
        <f>$J689+$K689+$L689+$M689+$N689+$O689+$P689+$Q689+$R689+IF(ISBLANK($E689),0,$F689*(1-VLOOKUP($E689,'INFO_Matières recyclables'!$I$6:$M$14,4,0)))</f>
        <v>0</v>
      </c>
      <c r="Z689" s="67">
        <f>$G689+$H689+$I689+$J689+IF(ISBLANK($E689),0,$F689*VLOOKUP($E689,'INFO_Matières recyclables'!$I$6:$M$14,5,0))</f>
        <v>0</v>
      </c>
      <c r="AA689" s="67">
        <f>$K689+$L689+$M689+$N689+$O689+$P689+$Q689+$R689+IF(ISBLANK($E689),0,$F689*(1-VLOOKUP($E689,'INFO_Matières recyclables'!$I$6:$M$14,5,0)))</f>
        <v>0</v>
      </c>
    </row>
    <row r="690" spans="2:27" x14ac:dyDescent="0.35">
      <c r="B690" s="5"/>
      <c r="C690" s="5"/>
      <c r="D690" s="26"/>
      <c r="E690" s="56"/>
      <c r="F690" s="58"/>
      <c r="G690" s="54"/>
      <c r="H690" s="54"/>
      <c r="I690" s="54"/>
      <c r="J690" s="54"/>
      <c r="K690" s="54"/>
      <c r="L690" s="54"/>
      <c r="M690" s="54"/>
      <c r="N690" s="54"/>
      <c r="O690" s="54"/>
      <c r="P690" s="61"/>
      <c r="Q690" s="75"/>
      <c r="R690" s="66"/>
      <c r="T690" s="67">
        <f>$G690+$H690+$L690+IF(ISBLANK($E690),0,$F690*VLOOKUP($E690,'INFO_Matières recyclables'!$I$6:$M$14,2,0))</f>
        <v>0</v>
      </c>
      <c r="U690" s="67">
        <f>$I690+$J690+$K690+$M690+$N690+$O690+$P690+$Q690+$R690+IF(ISBLANK($E690),0,$F690*(1-VLOOKUP($E690,'INFO_Matières recyclables'!$I$6:$M$14,2,0)))</f>
        <v>0</v>
      </c>
      <c r="V690" s="67">
        <f>$G690+$H690+$K690+IF(ISBLANK($E690),0,$F690*VLOOKUP($E690,'INFO_Matières recyclables'!$I$6:$M$14,3,0))</f>
        <v>0</v>
      </c>
      <c r="W690" s="67">
        <f>$I690+$J690+$L690+$M690+$N690+$O690+$P690+$Q690+$R690+IF(ISBLANK($E690),0,$F690*(1-VLOOKUP($E690,'INFO_Matières recyclables'!$I$6:$M$14,3,0)))</f>
        <v>0</v>
      </c>
      <c r="X690" s="67">
        <f>$G690+$H690+$I690+IF(ISBLANK($E690),0,$F690*VLOOKUP($E690,'INFO_Matières recyclables'!$I$6:$M$14,4,0))</f>
        <v>0</v>
      </c>
      <c r="Y690" s="67">
        <f>$J690+$K690+$L690+$M690+$N690+$O690+$P690+$Q690+$R690+IF(ISBLANK($E690),0,$F690*(1-VLOOKUP($E690,'INFO_Matières recyclables'!$I$6:$M$14,4,0)))</f>
        <v>0</v>
      </c>
      <c r="Z690" s="67">
        <f>$G690+$H690+$I690+$J690+IF(ISBLANK($E690),0,$F690*VLOOKUP($E690,'INFO_Matières recyclables'!$I$6:$M$14,5,0))</f>
        <v>0</v>
      </c>
      <c r="AA690" s="67">
        <f>$K690+$L690+$M690+$N690+$O690+$P690+$Q690+$R690+IF(ISBLANK($E690),0,$F690*(1-VLOOKUP($E690,'INFO_Matières recyclables'!$I$6:$M$14,5,0)))</f>
        <v>0</v>
      </c>
    </row>
    <row r="691" spans="2:27" x14ac:dyDescent="0.35">
      <c r="B691" s="5"/>
      <c r="C691" s="5"/>
      <c r="D691" s="26"/>
      <c r="E691" s="56"/>
      <c r="F691" s="58"/>
      <c r="G691" s="54"/>
      <c r="H691" s="54"/>
      <c r="I691" s="54"/>
      <c r="J691" s="54"/>
      <c r="K691" s="54"/>
      <c r="L691" s="54"/>
      <c r="M691" s="54"/>
      <c r="N691" s="54"/>
      <c r="O691" s="54"/>
      <c r="P691" s="61"/>
      <c r="Q691" s="75"/>
      <c r="R691" s="66"/>
      <c r="T691" s="67">
        <f>$G691+$H691+$L691+IF(ISBLANK($E691),0,$F691*VLOOKUP($E691,'INFO_Matières recyclables'!$I$6:$M$14,2,0))</f>
        <v>0</v>
      </c>
      <c r="U691" s="67">
        <f>$I691+$J691+$K691+$M691+$N691+$O691+$P691+$Q691+$R691+IF(ISBLANK($E691),0,$F691*(1-VLOOKUP($E691,'INFO_Matières recyclables'!$I$6:$M$14,2,0)))</f>
        <v>0</v>
      </c>
      <c r="V691" s="67">
        <f>$G691+$H691+$K691+IF(ISBLANK($E691),0,$F691*VLOOKUP($E691,'INFO_Matières recyclables'!$I$6:$M$14,3,0))</f>
        <v>0</v>
      </c>
      <c r="W691" s="67">
        <f>$I691+$J691+$L691+$M691+$N691+$O691+$P691+$Q691+$R691+IF(ISBLANK($E691),0,$F691*(1-VLOOKUP($E691,'INFO_Matières recyclables'!$I$6:$M$14,3,0)))</f>
        <v>0</v>
      </c>
      <c r="X691" s="67">
        <f>$G691+$H691+$I691+IF(ISBLANK($E691),0,$F691*VLOOKUP($E691,'INFO_Matières recyclables'!$I$6:$M$14,4,0))</f>
        <v>0</v>
      </c>
      <c r="Y691" s="67">
        <f>$J691+$K691+$L691+$M691+$N691+$O691+$P691+$Q691+$R691+IF(ISBLANK($E691),0,$F691*(1-VLOOKUP($E691,'INFO_Matières recyclables'!$I$6:$M$14,4,0)))</f>
        <v>0</v>
      </c>
      <c r="Z691" s="67">
        <f>$G691+$H691+$I691+$J691+IF(ISBLANK($E691),0,$F691*VLOOKUP($E691,'INFO_Matières recyclables'!$I$6:$M$14,5,0))</f>
        <v>0</v>
      </c>
      <c r="AA691" s="67">
        <f>$K691+$L691+$M691+$N691+$O691+$P691+$Q691+$R691+IF(ISBLANK($E691),0,$F691*(1-VLOOKUP($E691,'INFO_Matières recyclables'!$I$6:$M$14,5,0)))</f>
        <v>0</v>
      </c>
    </row>
    <row r="692" spans="2:27" x14ac:dyDescent="0.35">
      <c r="B692" s="5"/>
      <c r="C692" s="5"/>
      <c r="D692" s="26"/>
      <c r="E692" s="56"/>
      <c r="F692" s="58"/>
      <c r="G692" s="54"/>
      <c r="H692" s="54"/>
      <c r="I692" s="54"/>
      <c r="J692" s="54"/>
      <c r="K692" s="54"/>
      <c r="L692" s="54"/>
      <c r="M692" s="54"/>
      <c r="N692" s="54"/>
      <c r="O692" s="54"/>
      <c r="P692" s="61"/>
      <c r="Q692" s="75"/>
      <c r="R692" s="66"/>
      <c r="T692" s="67">
        <f>$G692+$H692+$L692+IF(ISBLANK($E692),0,$F692*VLOOKUP($E692,'INFO_Matières recyclables'!$I$6:$M$14,2,0))</f>
        <v>0</v>
      </c>
      <c r="U692" s="67">
        <f>$I692+$J692+$K692+$M692+$N692+$O692+$P692+$Q692+$R692+IF(ISBLANK($E692),0,$F692*(1-VLOOKUP($E692,'INFO_Matières recyclables'!$I$6:$M$14,2,0)))</f>
        <v>0</v>
      </c>
      <c r="V692" s="67">
        <f>$G692+$H692+$K692+IF(ISBLANK($E692),0,$F692*VLOOKUP($E692,'INFO_Matières recyclables'!$I$6:$M$14,3,0))</f>
        <v>0</v>
      </c>
      <c r="W692" s="67">
        <f>$I692+$J692+$L692+$M692+$N692+$O692+$P692+$Q692+$R692+IF(ISBLANK($E692),0,$F692*(1-VLOOKUP($E692,'INFO_Matières recyclables'!$I$6:$M$14,3,0)))</f>
        <v>0</v>
      </c>
      <c r="X692" s="67">
        <f>$G692+$H692+$I692+IF(ISBLANK($E692),0,$F692*VLOOKUP($E692,'INFO_Matières recyclables'!$I$6:$M$14,4,0))</f>
        <v>0</v>
      </c>
      <c r="Y692" s="67">
        <f>$J692+$K692+$L692+$M692+$N692+$O692+$P692+$Q692+$R692+IF(ISBLANK($E692),0,$F692*(1-VLOOKUP($E692,'INFO_Matières recyclables'!$I$6:$M$14,4,0)))</f>
        <v>0</v>
      </c>
      <c r="Z692" s="67">
        <f>$G692+$H692+$I692+$J692+IF(ISBLANK($E692),0,$F692*VLOOKUP($E692,'INFO_Matières recyclables'!$I$6:$M$14,5,0))</f>
        <v>0</v>
      </c>
      <c r="AA692" s="67">
        <f>$K692+$L692+$M692+$N692+$O692+$P692+$Q692+$R692+IF(ISBLANK($E692),0,$F692*(1-VLOOKUP($E692,'INFO_Matières recyclables'!$I$6:$M$14,5,0)))</f>
        <v>0</v>
      </c>
    </row>
    <row r="693" spans="2:27" x14ac:dyDescent="0.35">
      <c r="B693" s="5"/>
      <c r="C693" s="5"/>
      <c r="D693" s="26"/>
      <c r="E693" s="56"/>
      <c r="F693" s="58"/>
      <c r="G693" s="54"/>
      <c r="H693" s="54"/>
      <c r="I693" s="54"/>
      <c r="J693" s="54"/>
      <c r="K693" s="54"/>
      <c r="L693" s="54"/>
      <c r="M693" s="54"/>
      <c r="N693" s="54"/>
      <c r="O693" s="54"/>
      <c r="P693" s="61"/>
      <c r="Q693" s="75"/>
      <c r="R693" s="66"/>
      <c r="T693" s="67">
        <f>$G693+$H693+$L693+IF(ISBLANK($E693),0,$F693*VLOOKUP($E693,'INFO_Matières recyclables'!$I$6:$M$14,2,0))</f>
        <v>0</v>
      </c>
      <c r="U693" s="67">
        <f>$I693+$J693+$K693+$M693+$N693+$O693+$P693+$Q693+$R693+IF(ISBLANK($E693),0,$F693*(1-VLOOKUP($E693,'INFO_Matières recyclables'!$I$6:$M$14,2,0)))</f>
        <v>0</v>
      </c>
      <c r="V693" s="67">
        <f>$G693+$H693+$K693+IF(ISBLANK($E693),0,$F693*VLOOKUP($E693,'INFO_Matières recyclables'!$I$6:$M$14,3,0))</f>
        <v>0</v>
      </c>
      <c r="W693" s="67">
        <f>$I693+$J693+$L693+$M693+$N693+$O693+$P693+$Q693+$R693+IF(ISBLANK($E693),0,$F693*(1-VLOOKUP($E693,'INFO_Matières recyclables'!$I$6:$M$14,3,0)))</f>
        <v>0</v>
      </c>
      <c r="X693" s="67">
        <f>$G693+$H693+$I693+IF(ISBLANK($E693),0,$F693*VLOOKUP($E693,'INFO_Matières recyclables'!$I$6:$M$14,4,0))</f>
        <v>0</v>
      </c>
      <c r="Y693" s="67">
        <f>$J693+$K693+$L693+$M693+$N693+$O693+$P693+$Q693+$R693+IF(ISBLANK($E693),0,$F693*(1-VLOOKUP($E693,'INFO_Matières recyclables'!$I$6:$M$14,4,0)))</f>
        <v>0</v>
      </c>
      <c r="Z693" s="67">
        <f>$G693+$H693+$I693+$J693+IF(ISBLANK($E693),0,$F693*VLOOKUP($E693,'INFO_Matières recyclables'!$I$6:$M$14,5,0))</f>
        <v>0</v>
      </c>
      <c r="AA693" s="67">
        <f>$K693+$L693+$M693+$N693+$O693+$P693+$Q693+$R693+IF(ISBLANK($E693),0,$F693*(1-VLOOKUP($E693,'INFO_Matières recyclables'!$I$6:$M$14,5,0)))</f>
        <v>0</v>
      </c>
    </row>
    <row r="694" spans="2:27" x14ac:dyDescent="0.35">
      <c r="B694" s="5"/>
      <c r="C694" s="5"/>
      <c r="D694" s="26"/>
      <c r="E694" s="56"/>
      <c r="F694" s="58"/>
      <c r="G694" s="54"/>
      <c r="H694" s="54"/>
      <c r="I694" s="54"/>
      <c r="J694" s="54"/>
      <c r="K694" s="54"/>
      <c r="L694" s="54"/>
      <c r="M694" s="54"/>
      <c r="N694" s="54"/>
      <c r="O694" s="54"/>
      <c r="P694" s="61"/>
      <c r="Q694" s="75"/>
      <c r="R694" s="66"/>
      <c r="T694" s="67">
        <f>$G694+$H694+$L694+IF(ISBLANK($E694),0,$F694*VLOOKUP($E694,'INFO_Matières recyclables'!$I$6:$M$14,2,0))</f>
        <v>0</v>
      </c>
      <c r="U694" s="67">
        <f>$I694+$J694+$K694+$M694+$N694+$O694+$P694+$Q694+$R694+IF(ISBLANK($E694),0,$F694*(1-VLOOKUP($E694,'INFO_Matières recyclables'!$I$6:$M$14,2,0)))</f>
        <v>0</v>
      </c>
      <c r="V694" s="67">
        <f>$G694+$H694+$K694+IF(ISBLANK($E694),0,$F694*VLOOKUP($E694,'INFO_Matières recyclables'!$I$6:$M$14,3,0))</f>
        <v>0</v>
      </c>
      <c r="W694" s="67">
        <f>$I694+$J694+$L694+$M694+$N694+$O694+$P694+$Q694+$R694+IF(ISBLANK($E694),0,$F694*(1-VLOOKUP($E694,'INFO_Matières recyclables'!$I$6:$M$14,3,0)))</f>
        <v>0</v>
      </c>
      <c r="X694" s="67">
        <f>$G694+$H694+$I694+IF(ISBLANK($E694),0,$F694*VLOOKUP($E694,'INFO_Matières recyclables'!$I$6:$M$14,4,0))</f>
        <v>0</v>
      </c>
      <c r="Y694" s="67">
        <f>$J694+$K694+$L694+$M694+$N694+$O694+$P694+$Q694+$R694+IF(ISBLANK($E694),0,$F694*(1-VLOOKUP($E694,'INFO_Matières recyclables'!$I$6:$M$14,4,0)))</f>
        <v>0</v>
      </c>
      <c r="Z694" s="67">
        <f>$G694+$H694+$I694+$J694+IF(ISBLANK($E694),0,$F694*VLOOKUP($E694,'INFO_Matières recyclables'!$I$6:$M$14,5,0))</f>
        <v>0</v>
      </c>
      <c r="AA694" s="67">
        <f>$K694+$L694+$M694+$N694+$O694+$P694+$Q694+$R694+IF(ISBLANK($E694),0,$F694*(1-VLOOKUP($E694,'INFO_Matières recyclables'!$I$6:$M$14,5,0)))</f>
        <v>0</v>
      </c>
    </row>
    <row r="695" spans="2:27" x14ac:dyDescent="0.35">
      <c r="B695" s="5"/>
      <c r="C695" s="5"/>
      <c r="D695" s="26"/>
      <c r="E695" s="56"/>
      <c r="F695" s="58"/>
      <c r="G695" s="54"/>
      <c r="H695" s="54"/>
      <c r="I695" s="54"/>
      <c r="J695" s="54"/>
      <c r="K695" s="54"/>
      <c r="L695" s="54"/>
      <c r="M695" s="54"/>
      <c r="N695" s="54"/>
      <c r="O695" s="54"/>
      <c r="P695" s="61"/>
      <c r="Q695" s="75"/>
      <c r="R695" s="66"/>
      <c r="T695" s="67">
        <f>$G695+$H695+$L695+IF(ISBLANK($E695),0,$F695*VLOOKUP($E695,'INFO_Matières recyclables'!$I$6:$M$14,2,0))</f>
        <v>0</v>
      </c>
      <c r="U695" s="67">
        <f>$I695+$J695+$K695+$M695+$N695+$O695+$P695+$Q695+$R695+IF(ISBLANK($E695),0,$F695*(1-VLOOKUP($E695,'INFO_Matières recyclables'!$I$6:$M$14,2,0)))</f>
        <v>0</v>
      </c>
      <c r="V695" s="67">
        <f>$G695+$H695+$K695+IF(ISBLANK($E695),0,$F695*VLOOKUP($E695,'INFO_Matières recyclables'!$I$6:$M$14,3,0))</f>
        <v>0</v>
      </c>
      <c r="W695" s="67">
        <f>$I695+$J695+$L695+$M695+$N695+$O695+$P695+$Q695+$R695+IF(ISBLANK($E695),0,$F695*(1-VLOOKUP($E695,'INFO_Matières recyclables'!$I$6:$M$14,3,0)))</f>
        <v>0</v>
      </c>
      <c r="X695" s="67">
        <f>$G695+$H695+$I695+IF(ISBLANK($E695),0,$F695*VLOOKUP($E695,'INFO_Matières recyclables'!$I$6:$M$14,4,0))</f>
        <v>0</v>
      </c>
      <c r="Y695" s="67">
        <f>$J695+$K695+$L695+$M695+$N695+$O695+$P695+$Q695+$R695+IF(ISBLANK($E695),0,$F695*(1-VLOOKUP($E695,'INFO_Matières recyclables'!$I$6:$M$14,4,0)))</f>
        <v>0</v>
      </c>
      <c r="Z695" s="67">
        <f>$G695+$H695+$I695+$J695+IF(ISBLANK($E695),0,$F695*VLOOKUP($E695,'INFO_Matières recyclables'!$I$6:$M$14,5,0))</f>
        <v>0</v>
      </c>
      <c r="AA695" s="67">
        <f>$K695+$L695+$M695+$N695+$O695+$P695+$Q695+$R695+IF(ISBLANK($E695),0,$F695*(1-VLOOKUP($E695,'INFO_Matières recyclables'!$I$6:$M$14,5,0)))</f>
        <v>0</v>
      </c>
    </row>
    <row r="696" spans="2:27" x14ac:dyDescent="0.35">
      <c r="B696" s="5"/>
      <c r="C696" s="5"/>
      <c r="D696" s="26"/>
      <c r="E696" s="56"/>
      <c r="F696" s="58"/>
      <c r="G696" s="54"/>
      <c r="H696" s="54"/>
      <c r="I696" s="54"/>
      <c r="J696" s="54"/>
      <c r="K696" s="54"/>
      <c r="L696" s="54"/>
      <c r="M696" s="54"/>
      <c r="N696" s="54"/>
      <c r="O696" s="54"/>
      <c r="P696" s="61"/>
      <c r="Q696" s="75"/>
      <c r="R696" s="66"/>
      <c r="T696" s="67">
        <f>$G696+$H696+$L696+IF(ISBLANK($E696),0,$F696*VLOOKUP($E696,'INFO_Matières recyclables'!$I$6:$M$14,2,0))</f>
        <v>0</v>
      </c>
      <c r="U696" s="67">
        <f>$I696+$J696+$K696+$M696+$N696+$O696+$P696+$Q696+$R696+IF(ISBLANK($E696),0,$F696*(1-VLOOKUP($E696,'INFO_Matières recyclables'!$I$6:$M$14,2,0)))</f>
        <v>0</v>
      </c>
      <c r="V696" s="67">
        <f>$G696+$H696+$K696+IF(ISBLANK($E696),0,$F696*VLOOKUP($E696,'INFO_Matières recyclables'!$I$6:$M$14,3,0))</f>
        <v>0</v>
      </c>
      <c r="W696" s="67">
        <f>$I696+$J696+$L696+$M696+$N696+$O696+$P696+$Q696+$R696+IF(ISBLANK($E696),0,$F696*(1-VLOOKUP($E696,'INFO_Matières recyclables'!$I$6:$M$14,3,0)))</f>
        <v>0</v>
      </c>
      <c r="X696" s="67">
        <f>$G696+$H696+$I696+IF(ISBLANK($E696),0,$F696*VLOOKUP($E696,'INFO_Matières recyclables'!$I$6:$M$14,4,0))</f>
        <v>0</v>
      </c>
      <c r="Y696" s="67">
        <f>$J696+$K696+$L696+$M696+$N696+$O696+$P696+$Q696+$R696+IF(ISBLANK($E696),0,$F696*(1-VLOOKUP($E696,'INFO_Matières recyclables'!$I$6:$M$14,4,0)))</f>
        <v>0</v>
      </c>
      <c r="Z696" s="67">
        <f>$G696+$H696+$I696+$J696+IF(ISBLANK($E696),0,$F696*VLOOKUP($E696,'INFO_Matières recyclables'!$I$6:$M$14,5,0))</f>
        <v>0</v>
      </c>
      <c r="AA696" s="67">
        <f>$K696+$L696+$M696+$N696+$O696+$P696+$Q696+$R696+IF(ISBLANK($E696),0,$F696*(1-VLOOKUP($E696,'INFO_Matières recyclables'!$I$6:$M$14,5,0)))</f>
        <v>0</v>
      </c>
    </row>
    <row r="697" spans="2:27" x14ac:dyDescent="0.35">
      <c r="B697" s="5"/>
      <c r="C697" s="5"/>
      <c r="D697" s="26"/>
      <c r="E697" s="56"/>
      <c r="F697" s="58"/>
      <c r="G697" s="54"/>
      <c r="H697" s="54"/>
      <c r="I697" s="54"/>
      <c r="J697" s="54"/>
      <c r="K697" s="54"/>
      <c r="L697" s="54"/>
      <c r="M697" s="54"/>
      <c r="N697" s="54"/>
      <c r="O697" s="54"/>
      <c r="P697" s="61"/>
      <c r="Q697" s="75"/>
      <c r="R697" s="66"/>
      <c r="T697" s="67">
        <f>$G697+$H697+$L697+IF(ISBLANK($E697),0,$F697*VLOOKUP($E697,'INFO_Matières recyclables'!$I$6:$M$14,2,0))</f>
        <v>0</v>
      </c>
      <c r="U697" s="67">
        <f>$I697+$J697+$K697+$M697+$N697+$O697+$P697+$Q697+$R697+IF(ISBLANK($E697),0,$F697*(1-VLOOKUP($E697,'INFO_Matières recyclables'!$I$6:$M$14,2,0)))</f>
        <v>0</v>
      </c>
      <c r="V697" s="67">
        <f>$G697+$H697+$K697+IF(ISBLANK($E697),0,$F697*VLOOKUP($E697,'INFO_Matières recyclables'!$I$6:$M$14,3,0))</f>
        <v>0</v>
      </c>
      <c r="W697" s="67">
        <f>$I697+$J697+$L697+$M697+$N697+$O697+$P697+$Q697+$R697+IF(ISBLANK($E697),0,$F697*(1-VLOOKUP($E697,'INFO_Matières recyclables'!$I$6:$M$14,3,0)))</f>
        <v>0</v>
      </c>
      <c r="X697" s="67">
        <f>$G697+$H697+$I697+IF(ISBLANK($E697),0,$F697*VLOOKUP($E697,'INFO_Matières recyclables'!$I$6:$M$14,4,0))</f>
        <v>0</v>
      </c>
      <c r="Y697" s="67">
        <f>$J697+$K697+$L697+$M697+$N697+$O697+$P697+$Q697+$R697+IF(ISBLANK($E697),0,$F697*(1-VLOOKUP($E697,'INFO_Matières recyclables'!$I$6:$M$14,4,0)))</f>
        <v>0</v>
      </c>
      <c r="Z697" s="67">
        <f>$G697+$H697+$I697+$J697+IF(ISBLANK($E697),0,$F697*VLOOKUP($E697,'INFO_Matières recyclables'!$I$6:$M$14,5,0))</f>
        <v>0</v>
      </c>
      <c r="AA697" s="67">
        <f>$K697+$L697+$M697+$N697+$O697+$P697+$Q697+$R697+IF(ISBLANK($E697),0,$F697*(1-VLOOKUP($E697,'INFO_Matières recyclables'!$I$6:$M$14,5,0)))</f>
        <v>0</v>
      </c>
    </row>
    <row r="698" spans="2:27" x14ac:dyDescent="0.35">
      <c r="B698" s="5"/>
      <c r="C698" s="5"/>
      <c r="D698" s="26"/>
      <c r="E698" s="56"/>
      <c r="F698" s="58"/>
      <c r="G698" s="54"/>
      <c r="H698" s="54"/>
      <c r="I698" s="54"/>
      <c r="J698" s="54"/>
      <c r="K698" s="54"/>
      <c r="L698" s="54"/>
      <c r="M698" s="54"/>
      <c r="N698" s="54"/>
      <c r="O698" s="54"/>
      <c r="P698" s="61"/>
      <c r="Q698" s="75"/>
      <c r="R698" s="66"/>
      <c r="T698" s="67">
        <f>$G698+$H698+$L698+IF(ISBLANK($E698),0,$F698*VLOOKUP($E698,'INFO_Matières recyclables'!$I$6:$M$14,2,0))</f>
        <v>0</v>
      </c>
      <c r="U698" s="67">
        <f>$I698+$J698+$K698+$M698+$N698+$O698+$P698+$Q698+$R698+IF(ISBLANK($E698),0,$F698*(1-VLOOKUP($E698,'INFO_Matières recyclables'!$I$6:$M$14,2,0)))</f>
        <v>0</v>
      </c>
      <c r="V698" s="67">
        <f>$G698+$H698+$K698+IF(ISBLANK($E698),0,$F698*VLOOKUP($E698,'INFO_Matières recyclables'!$I$6:$M$14,3,0))</f>
        <v>0</v>
      </c>
      <c r="W698" s="67">
        <f>$I698+$J698+$L698+$M698+$N698+$O698+$P698+$Q698+$R698+IF(ISBLANK($E698),0,$F698*(1-VLOOKUP($E698,'INFO_Matières recyclables'!$I$6:$M$14,3,0)))</f>
        <v>0</v>
      </c>
      <c r="X698" s="67">
        <f>$G698+$H698+$I698+IF(ISBLANK($E698),0,$F698*VLOOKUP($E698,'INFO_Matières recyclables'!$I$6:$M$14,4,0))</f>
        <v>0</v>
      </c>
      <c r="Y698" s="67">
        <f>$J698+$K698+$L698+$M698+$N698+$O698+$P698+$Q698+$R698+IF(ISBLANK($E698),0,$F698*(1-VLOOKUP($E698,'INFO_Matières recyclables'!$I$6:$M$14,4,0)))</f>
        <v>0</v>
      </c>
      <c r="Z698" s="67">
        <f>$G698+$H698+$I698+$J698+IF(ISBLANK($E698),0,$F698*VLOOKUP($E698,'INFO_Matières recyclables'!$I$6:$M$14,5,0))</f>
        <v>0</v>
      </c>
      <c r="AA698" s="67">
        <f>$K698+$L698+$M698+$N698+$O698+$P698+$Q698+$R698+IF(ISBLANK($E698),0,$F698*(1-VLOOKUP($E698,'INFO_Matières recyclables'!$I$6:$M$14,5,0)))</f>
        <v>0</v>
      </c>
    </row>
    <row r="699" spans="2:27" x14ac:dyDescent="0.35">
      <c r="B699" s="5"/>
      <c r="C699" s="5"/>
      <c r="D699" s="26"/>
      <c r="E699" s="56"/>
      <c r="F699" s="58"/>
      <c r="G699" s="54"/>
      <c r="H699" s="54"/>
      <c r="I699" s="54"/>
      <c r="J699" s="54"/>
      <c r="K699" s="54"/>
      <c r="L699" s="54"/>
      <c r="M699" s="54"/>
      <c r="N699" s="54"/>
      <c r="O699" s="54"/>
      <c r="P699" s="61"/>
      <c r="Q699" s="75"/>
      <c r="R699" s="66"/>
      <c r="T699" s="67">
        <f>$G699+$H699+$L699+IF(ISBLANK($E699),0,$F699*VLOOKUP($E699,'INFO_Matières recyclables'!$I$6:$M$14,2,0))</f>
        <v>0</v>
      </c>
      <c r="U699" s="67">
        <f>$I699+$J699+$K699+$M699+$N699+$O699+$P699+$Q699+$R699+IF(ISBLANK($E699),0,$F699*(1-VLOOKUP($E699,'INFO_Matières recyclables'!$I$6:$M$14,2,0)))</f>
        <v>0</v>
      </c>
      <c r="V699" s="67">
        <f>$G699+$H699+$K699+IF(ISBLANK($E699),0,$F699*VLOOKUP($E699,'INFO_Matières recyclables'!$I$6:$M$14,3,0))</f>
        <v>0</v>
      </c>
      <c r="W699" s="67">
        <f>$I699+$J699+$L699+$M699+$N699+$O699+$P699+$Q699+$R699+IF(ISBLANK($E699),0,$F699*(1-VLOOKUP($E699,'INFO_Matières recyclables'!$I$6:$M$14,3,0)))</f>
        <v>0</v>
      </c>
      <c r="X699" s="67">
        <f>$G699+$H699+$I699+IF(ISBLANK($E699),0,$F699*VLOOKUP($E699,'INFO_Matières recyclables'!$I$6:$M$14,4,0))</f>
        <v>0</v>
      </c>
      <c r="Y699" s="67">
        <f>$J699+$K699+$L699+$M699+$N699+$O699+$P699+$Q699+$R699+IF(ISBLANK($E699),0,$F699*(1-VLOOKUP($E699,'INFO_Matières recyclables'!$I$6:$M$14,4,0)))</f>
        <v>0</v>
      </c>
      <c r="Z699" s="67">
        <f>$G699+$H699+$I699+$J699+IF(ISBLANK($E699),0,$F699*VLOOKUP($E699,'INFO_Matières recyclables'!$I$6:$M$14,5,0))</f>
        <v>0</v>
      </c>
      <c r="AA699" s="67">
        <f>$K699+$L699+$M699+$N699+$O699+$P699+$Q699+$R699+IF(ISBLANK($E699),0,$F699*(1-VLOOKUP($E699,'INFO_Matières recyclables'!$I$6:$M$14,5,0)))</f>
        <v>0</v>
      </c>
    </row>
    <row r="700" spans="2:27" x14ac:dyDescent="0.35">
      <c r="B700" s="5"/>
      <c r="C700" s="5"/>
      <c r="D700" s="26"/>
      <c r="E700" s="56"/>
      <c r="F700" s="58"/>
      <c r="G700" s="54"/>
      <c r="H700" s="54"/>
      <c r="I700" s="54"/>
      <c r="J700" s="54"/>
      <c r="K700" s="54"/>
      <c r="L700" s="54"/>
      <c r="M700" s="54"/>
      <c r="N700" s="54"/>
      <c r="O700" s="54"/>
      <c r="P700" s="61"/>
      <c r="Q700" s="75"/>
      <c r="R700" s="66"/>
      <c r="T700" s="67">
        <f>$G700+$H700+$L700+IF(ISBLANK($E700),0,$F700*VLOOKUP($E700,'INFO_Matières recyclables'!$I$6:$M$14,2,0))</f>
        <v>0</v>
      </c>
      <c r="U700" s="67">
        <f>$I700+$J700+$K700+$M700+$N700+$O700+$P700+$Q700+$R700+IF(ISBLANK($E700),0,$F700*(1-VLOOKUP($E700,'INFO_Matières recyclables'!$I$6:$M$14,2,0)))</f>
        <v>0</v>
      </c>
      <c r="V700" s="67">
        <f>$G700+$H700+$K700+IF(ISBLANK($E700),0,$F700*VLOOKUP($E700,'INFO_Matières recyclables'!$I$6:$M$14,3,0))</f>
        <v>0</v>
      </c>
      <c r="W700" s="67">
        <f>$I700+$J700+$L700+$M700+$N700+$O700+$P700+$Q700+$R700+IF(ISBLANK($E700),0,$F700*(1-VLOOKUP($E700,'INFO_Matières recyclables'!$I$6:$M$14,3,0)))</f>
        <v>0</v>
      </c>
      <c r="X700" s="67">
        <f>$G700+$H700+$I700+IF(ISBLANK($E700),0,$F700*VLOOKUP($E700,'INFO_Matières recyclables'!$I$6:$M$14,4,0))</f>
        <v>0</v>
      </c>
      <c r="Y700" s="67">
        <f>$J700+$K700+$L700+$M700+$N700+$O700+$P700+$Q700+$R700+IF(ISBLANK($E700),0,$F700*(1-VLOOKUP($E700,'INFO_Matières recyclables'!$I$6:$M$14,4,0)))</f>
        <v>0</v>
      </c>
      <c r="Z700" s="67">
        <f>$G700+$H700+$I700+$J700+IF(ISBLANK($E700),0,$F700*VLOOKUP($E700,'INFO_Matières recyclables'!$I$6:$M$14,5,0))</f>
        <v>0</v>
      </c>
      <c r="AA700" s="67">
        <f>$K700+$L700+$M700+$N700+$O700+$P700+$Q700+$R700+IF(ISBLANK($E700),0,$F700*(1-VLOOKUP($E700,'INFO_Matières recyclables'!$I$6:$M$14,5,0)))</f>
        <v>0</v>
      </c>
    </row>
    <row r="701" spans="2:27" x14ac:dyDescent="0.35">
      <c r="B701" s="5"/>
      <c r="C701" s="5"/>
      <c r="D701" s="26"/>
      <c r="E701" s="56"/>
      <c r="F701" s="58"/>
      <c r="G701" s="54"/>
      <c r="H701" s="54"/>
      <c r="I701" s="54"/>
      <c r="J701" s="54"/>
      <c r="K701" s="54"/>
      <c r="L701" s="54"/>
      <c r="M701" s="54"/>
      <c r="N701" s="54"/>
      <c r="O701" s="54"/>
      <c r="P701" s="61"/>
      <c r="Q701" s="75"/>
      <c r="R701" s="66"/>
      <c r="T701" s="67">
        <f>$G701+$H701+$L701+IF(ISBLANK($E701),0,$F701*VLOOKUP($E701,'INFO_Matières recyclables'!$I$6:$M$14,2,0))</f>
        <v>0</v>
      </c>
      <c r="U701" s="67">
        <f>$I701+$J701+$K701+$M701+$N701+$O701+$P701+$Q701+$R701+IF(ISBLANK($E701),0,$F701*(1-VLOOKUP($E701,'INFO_Matières recyclables'!$I$6:$M$14,2,0)))</f>
        <v>0</v>
      </c>
      <c r="V701" s="67">
        <f>$G701+$H701+$K701+IF(ISBLANK($E701),0,$F701*VLOOKUP($E701,'INFO_Matières recyclables'!$I$6:$M$14,3,0))</f>
        <v>0</v>
      </c>
      <c r="W701" s="67">
        <f>$I701+$J701+$L701+$M701+$N701+$O701+$P701+$Q701+$R701+IF(ISBLANK($E701),0,$F701*(1-VLOOKUP($E701,'INFO_Matières recyclables'!$I$6:$M$14,3,0)))</f>
        <v>0</v>
      </c>
      <c r="X701" s="67">
        <f>$G701+$H701+$I701+IF(ISBLANK($E701),0,$F701*VLOOKUP($E701,'INFO_Matières recyclables'!$I$6:$M$14,4,0))</f>
        <v>0</v>
      </c>
      <c r="Y701" s="67">
        <f>$J701+$K701+$L701+$M701+$N701+$O701+$P701+$Q701+$R701+IF(ISBLANK($E701),0,$F701*(1-VLOOKUP($E701,'INFO_Matières recyclables'!$I$6:$M$14,4,0)))</f>
        <v>0</v>
      </c>
      <c r="Z701" s="67">
        <f>$G701+$H701+$I701+$J701+IF(ISBLANK($E701),0,$F701*VLOOKUP($E701,'INFO_Matières recyclables'!$I$6:$M$14,5,0))</f>
        <v>0</v>
      </c>
      <c r="AA701" s="67">
        <f>$K701+$L701+$M701+$N701+$O701+$P701+$Q701+$R701+IF(ISBLANK($E701),0,$F701*(1-VLOOKUP($E701,'INFO_Matières recyclables'!$I$6:$M$14,5,0)))</f>
        <v>0</v>
      </c>
    </row>
    <row r="702" spans="2:27" x14ac:dyDescent="0.35">
      <c r="B702" s="5"/>
      <c r="C702" s="5"/>
      <c r="D702" s="26"/>
      <c r="E702" s="56"/>
      <c r="F702" s="58"/>
      <c r="G702" s="54"/>
      <c r="H702" s="54"/>
      <c r="I702" s="54"/>
      <c r="J702" s="54"/>
      <c r="K702" s="54"/>
      <c r="L702" s="54"/>
      <c r="M702" s="54"/>
      <c r="N702" s="54"/>
      <c r="O702" s="54"/>
      <c r="P702" s="61"/>
      <c r="Q702" s="75"/>
      <c r="R702" s="66"/>
      <c r="T702" s="67">
        <f>$G702+$H702+$L702+IF(ISBLANK($E702),0,$F702*VLOOKUP($E702,'INFO_Matières recyclables'!$I$6:$M$14,2,0))</f>
        <v>0</v>
      </c>
      <c r="U702" s="67">
        <f>$I702+$J702+$K702+$M702+$N702+$O702+$P702+$Q702+$R702+IF(ISBLANK($E702),0,$F702*(1-VLOOKUP($E702,'INFO_Matières recyclables'!$I$6:$M$14,2,0)))</f>
        <v>0</v>
      </c>
      <c r="V702" s="67">
        <f>$G702+$H702+$K702+IF(ISBLANK($E702),0,$F702*VLOOKUP($E702,'INFO_Matières recyclables'!$I$6:$M$14,3,0))</f>
        <v>0</v>
      </c>
      <c r="W702" s="67">
        <f>$I702+$J702+$L702+$M702+$N702+$O702+$P702+$Q702+$R702+IF(ISBLANK($E702),0,$F702*(1-VLOOKUP($E702,'INFO_Matières recyclables'!$I$6:$M$14,3,0)))</f>
        <v>0</v>
      </c>
      <c r="X702" s="67">
        <f>$G702+$H702+$I702+IF(ISBLANK($E702),0,$F702*VLOOKUP($E702,'INFO_Matières recyclables'!$I$6:$M$14,4,0))</f>
        <v>0</v>
      </c>
      <c r="Y702" s="67">
        <f>$J702+$K702+$L702+$M702+$N702+$O702+$P702+$Q702+$R702+IF(ISBLANK($E702),0,$F702*(1-VLOOKUP($E702,'INFO_Matières recyclables'!$I$6:$M$14,4,0)))</f>
        <v>0</v>
      </c>
      <c r="Z702" s="67">
        <f>$G702+$H702+$I702+$J702+IF(ISBLANK($E702),0,$F702*VLOOKUP($E702,'INFO_Matières recyclables'!$I$6:$M$14,5,0))</f>
        <v>0</v>
      </c>
      <c r="AA702" s="67">
        <f>$K702+$L702+$M702+$N702+$O702+$P702+$Q702+$R702+IF(ISBLANK($E702),0,$F702*(1-VLOOKUP($E702,'INFO_Matières recyclables'!$I$6:$M$14,5,0)))</f>
        <v>0</v>
      </c>
    </row>
    <row r="703" spans="2:27" x14ac:dyDescent="0.35">
      <c r="B703" s="5"/>
      <c r="C703" s="5"/>
      <c r="D703" s="26"/>
      <c r="E703" s="56"/>
      <c r="F703" s="58"/>
      <c r="G703" s="54"/>
      <c r="H703" s="54"/>
      <c r="I703" s="54"/>
      <c r="J703" s="54"/>
      <c r="K703" s="54"/>
      <c r="L703" s="54"/>
      <c r="M703" s="54"/>
      <c r="N703" s="54"/>
      <c r="O703" s="54"/>
      <c r="P703" s="61"/>
      <c r="Q703" s="75"/>
      <c r="R703" s="66"/>
      <c r="T703" s="67">
        <f>$G703+$H703+$L703+IF(ISBLANK($E703),0,$F703*VLOOKUP($E703,'INFO_Matières recyclables'!$I$6:$M$14,2,0))</f>
        <v>0</v>
      </c>
      <c r="U703" s="67">
        <f>$I703+$J703+$K703+$M703+$N703+$O703+$P703+$Q703+$R703+IF(ISBLANK($E703),0,$F703*(1-VLOOKUP($E703,'INFO_Matières recyclables'!$I$6:$M$14,2,0)))</f>
        <v>0</v>
      </c>
      <c r="V703" s="67">
        <f>$G703+$H703+$K703+IF(ISBLANK($E703),0,$F703*VLOOKUP($E703,'INFO_Matières recyclables'!$I$6:$M$14,3,0))</f>
        <v>0</v>
      </c>
      <c r="W703" s="67">
        <f>$I703+$J703+$L703+$M703+$N703+$O703+$P703+$Q703+$R703+IF(ISBLANK($E703),0,$F703*(1-VLOOKUP($E703,'INFO_Matières recyclables'!$I$6:$M$14,3,0)))</f>
        <v>0</v>
      </c>
      <c r="X703" s="67">
        <f>$G703+$H703+$I703+IF(ISBLANK($E703),0,$F703*VLOOKUP($E703,'INFO_Matières recyclables'!$I$6:$M$14,4,0))</f>
        <v>0</v>
      </c>
      <c r="Y703" s="67">
        <f>$J703+$K703+$L703+$M703+$N703+$O703+$P703+$Q703+$R703+IF(ISBLANK($E703),0,$F703*(1-VLOOKUP($E703,'INFO_Matières recyclables'!$I$6:$M$14,4,0)))</f>
        <v>0</v>
      </c>
      <c r="Z703" s="67">
        <f>$G703+$H703+$I703+$J703+IF(ISBLANK($E703),0,$F703*VLOOKUP($E703,'INFO_Matières recyclables'!$I$6:$M$14,5,0))</f>
        <v>0</v>
      </c>
      <c r="AA703" s="67">
        <f>$K703+$L703+$M703+$N703+$O703+$P703+$Q703+$R703+IF(ISBLANK($E703),0,$F703*(1-VLOOKUP($E703,'INFO_Matières recyclables'!$I$6:$M$14,5,0)))</f>
        <v>0</v>
      </c>
    </row>
    <row r="704" spans="2:27" x14ac:dyDescent="0.35">
      <c r="B704" s="5"/>
      <c r="C704" s="5"/>
      <c r="D704" s="26"/>
      <c r="E704" s="56"/>
      <c r="F704" s="58"/>
      <c r="G704" s="54"/>
      <c r="H704" s="54"/>
      <c r="I704" s="54"/>
      <c r="J704" s="54"/>
      <c r="K704" s="54"/>
      <c r="L704" s="54"/>
      <c r="M704" s="54"/>
      <c r="N704" s="54"/>
      <c r="O704" s="54"/>
      <c r="P704" s="61"/>
      <c r="Q704" s="75"/>
      <c r="R704" s="66"/>
      <c r="T704" s="67">
        <f>$G704+$H704+$L704+IF(ISBLANK($E704),0,$F704*VLOOKUP($E704,'INFO_Matières recyclables'!$I$6:$M$14,2,0))</f>
        <v>0</v>
      </c>
      <c r="U704" s="67">
        <f>$I704+$J704+$K704+$M704+$N704+$O704+$P704+$Q704+$R704+IF(ISBLANK($E704),0,$F704*(1-VLOOKUP($E704,'INFO_Matières recyclables'!$I$6:$M$14,2,0)))</f>
        <v>0</v>
      </c>
      <c r="V704" s="67">
        <f>$G704+$H704+$K704+IF(ISBLANK($E704),0,$F704*VLOOKUP($E704,'INFO_Matières recyclables'!$I$6:$M$14,3,0))</f>
        <v>0</v>
      </c>
      <c r="W704" s="67">
        <f>$I704+$J704+$L704+$M704+$N704+$O704+$P704+$Q704+$R704+IF(ISBLANK($E704),0,$F704*(1-VLOOKUP($E704,'INFO_Matières recyclables'!$I$6:$M$14,3,0)))</f>
        <v>0</v>
      </c>
      <c r="X704" s="67">
        <f>$G704+$H704+$I704+IF(ISBLANK($E704),0,$F704*VLOOKUP($E704,'INFO_Matières recyclables'!$I$6:$M$14,4,0))</f>
        <v>0</v>
      </c>
      <c r="Y704" s="67">
        <f>$J704+$K704+$L704+$M704+$N704+$O704+$P704+$Q704+$R704+IF(ISBLANK($E704),0,$F704*(1-VLOOKUP($E704,'INFO_Matières recyclables'!$I$6:$M$14,4,0)))</f>
        <v>0</v>
      </c>
      <c r="Z704" s="67">
        <f>$G704+$H704+$I704+$J704+IF(ISBLANK($E704),0,$F704*VLOOKUP($E704,'INFO_Matières recyclables'!$I$6:$M$14,5,0))</f>
        <v>0</v>
      </c>
      <c r="AA704" s="67">
        <f>$K704+$L704+$M704+$N704+$O704+$P704+$Q704+$R704+IF(ISBLANK($E704),0,$F704*(1-VLOOKUP($E704,'INFO_Matières recyclables'!$I$6:$M$14,5,0)))</f>
        <v>0</v>
      </c>
    </row>
    <row r="705" spans="2:27" x14ac:dyDescent="0.35">
      <c r="B705" s="5"/>
      <c r="C705" s="5"/>
      <c r="D705" s="26"/>
      <c r="E705" s="56"/>
      <c r="F705" s="58"/>
      <c r="G705" s="54"/>
      <c r="H705" s="54"/>
      <c r="I705" s="54"/>
      <c r="J705" s="54"/>
      <c r="K705" s="54"/>
      <c r="L705" s="54"/>
      <c r="M705" s="54"/>
      <c r="N705" s="54"/>
      <c r="O705" s="54"/>
      <c r="P705" s="61"/>
      <c r="Q705" s="75"/>
      <c r="R705" s="66"/>
      <c r="T705" s="67">
        <f>$G705+$H705+$L705+IF(ISBLANK($E705),0,$F705*VLOOKUP($E705,'INFO_Matières recyclables'!$I$6:$M$14,2,0))</f>
        <v>0</v>
      </c>
      <c r="U705" s="67">
        <f>$I705+$J705+$K705+$M705+$N705+$O705+$P705+$Q705+$R705+IF(ISBLANK($E705),0,$F705*(1-VLOOKUP($E705,'INFO_Matières recyclables'!$I$6:$M$14,2,0)))</f>
        <v>0</v>
      </c>
      <c r="V705" s="67">
        <f>$G705+$H705+$K705+IF(ISBLANK($E705),0,$F705*VLOOKUP($E705,'INFO_Matières recyclables'!$I$6:$M$14,3,0))</f>
        <v>0</v>
      </c>
      <c r="W705" s="67">
        <f>$I705+$J705+$L705+$M705+$N705+$O705+$P705+$Q705+$R705+IF(ISBLANK($E705),0,$F705*(1-VLOOKUP($E705,'INFO_Matières recyclables'!$I$6:$M$14,3,0)))</f>
        <v>0</v>
      </c>
      <c r="X705" s="67">
        <f>$G705+$H705+$I705+IF(ISBLANK($E705),0,$F705*VLOOKUP($E705,'INFO_Matières recyclables'!$I$6:$M$14,4,0))</f>
        <v>0</v>
      </c>
      <c r="Y705" s="67">
        <f>$J705+$K705+$L705+$M705+$N705+$O705+$P705+$Q705+$R705+IF(ISBLANK($E705),0,$F705*(1-VLOOKUP($E705,'INFO_Matières recyclables'!$I$6:$M$14,4,0)))</f>
        <v>0</v>
      </c>
      <c r="Z705" s="67">
        <f>$G705+$H705+$I705+$J705+IF(ISBLANK($E705),0,$F705*VLOOKUP($E705,'INFO_Matières recyclables'!$I$6:$M$14,5,0))</f>
        <v>0</v>
      </c>
      <c r="AA705" s="67">
        <f>$K705+$L705+$M705+$N705+$O705+$P705+$Q705+$R705+IF(ISBLANK($E705),0,$F705*(1-VLOOKUP($E705,'INFO_Matières recyclables'!$I$6:$M$14,5,0)))</f>
        <v>0</v>
      </c>
    </row>
    <row r="706" spans="2:27" x14ac:dyDescent="0.35">
      <c r="B706" s="5"/>
      <c r="C706" s="5"/>
      <c r="D706" s="26"/>
      <c r="E706" s="56"/>
      <c r="F706" s="58"/>
      <c r="G706" s="54"/>
      <c r="H706" s="54"/>
      <c r="I706" s="54"/>
      <c r="J706" s="54"/>
      <c r="K706" s="54"/>
      <c r="L706" s="54"/>
      <c r="M706" s="54"/>
      <c r="N706" s="54"/>
      <c r="O706" s="54"/>
      <c r="P706" s="61"/>
      <c r="Q706" s="75"/>
      <c r="R706" s="66"/>
      <c r="T706" s="67">
        <f>$G706+$H706+$L706+IF(ISBLANK($E706),0,$F706*VLOOKUP($E706,'INFO_Matières recyclables'!$I$6:$M$14,2,0))</f>
        <v>0</v>
      </c>
      <c r="U706" s="67">
        <f>$I706+$J706+$K706+$M706+$N706+$O706+$P706+$Q706+$R706+IF(ISBLANK($E706),0,$F706*(1-VLOOKUP($E706,'INFO_Matières recyclables'!$I$6:$M$14,2,0)))</f>
        <v>0</v>
      </c>
      <c r="V706" s="67">
        <f>$G706+$H706+$K706+IF(ISBLANK($E706),0,$F706*VLOOKUP($E706,'INFO_Matières recyclables'!$I$6:$M$14,3,0))</f>
        <v>0</v>
      </c>
      <c r="W706" s="67">
        <f>$I706+$J706+$L706+$M706+$N706+$O706+$P706+$Q706+$R706+IF(ISBLANK($E706),0,$F706*(1-VLOOKUP($E706,'INFO_Matières recyclables'!$I$6:$M$14,3,0)))</f>
        <v>0</v>
      </c>
      <c r="X706" s="67">
        <f>$G706+$H706+$I706+IF(ISBLANK($E706),0,$F706*VLOOKUP($E706,'INFO_Matières recyclables'!$I$6:$M$14,4,0))</f>
        <v>0</v>
      </c>
      <c r="Y706" s="67">
        <f>$J706+$K706+$L706+$M706+$N706+$O706+$P706+$Q706+$R706+IF(ISBLANK($E706),0,$F706*(1-VLOOKUP($E706,'INFO_Matières recyclables'!$I$6:$M$14,4,0)))</f>
        <v>0</v>
      </c>
      <c r="Z706" s="67">
        <f>$G706+$H706+$I706+$J706+IF(ISBLANK($E706),0,$F706*VLOOKUP($E706,'INFO_Matières recyclables'!$I$6:$M$14,5,0))</f>
        <v>0</v>
      </c>
      <c r="AA706" s="67">
        <f>$K706+$L706+$M706+$N706+$O706+$P706+$Q706+$R706+IF(ISBLANK($E706),0,$F706*(1-VLOOKUP($E706,'INFO_Matières recyclables'!$I$6:$M$14,5,0)))</f>
        <v>0</v>
      </c>
    </row>
    <row r="707" spans="2:27" x14ac:dyDescent="0.35">
      <c r="B707" s="5"/>
      <c r="C707" s="5"/>
      <c r="D707" s="26"/>
      <c r="E707" s="56"/>
      <c r="F707" s="58"/>
      <c r="G707" s="54"/>
      <c r="H707" s="54"/>
      <c r="I707" s="54"/>
      <c r="J707" s="54"/>
      <c r="K707" s="54"/>
      <c r="L707" s="54"/>
      <c r="M707" s="54"/>
      <c r="N707" s="54"/>
      <c r="O707" s="54"/>
      <c r="P707" s="61"/>
      <c r="Q707" s="75"/>
      <c r="R707" s="66"/>
      <c r="T707" s="67">
        <f>$G707+$H707+$L707+IF(ISBLANK($E707),0,$F707*VLOOKUP($E707,'INFO_Matières recyclables'!$I$6:$M$14,2,0))</f>
        <v>0</v>
      </c>
      <c r="U707" s="67">
        <f>$I707+$J707+$K707+$M707+$N707+$O707+$P707+$Q707+$R707+IF(ISBLANK($E707),0,$F707*(1-VLOOKUP($E707,'INFO_Matières recyclables'!$I$6:$M$14,2,0)))</f>
        <v>0</v>
      </c>
      <c r="V707" s="67">
        <f>$G707+$H707+$K707+IF(ISBLANK($E707),0,$F707*VLOOKUP($E707,'INFO_Matières recyclables'!$I$6:$M$14,3,0))</f>
        <v>0</v>
      </c>
      <c r="W707" s="67">
        <f>$I707+$J707+$L707+$M707+$N707+$O707+$P707+$Q707+$R707+IF(ISBLANK($E707),0,$F707*(1-VLOOKUP($E707,'INFO_Matières recyclables'!$I$6:$M$14,3,0)))</f>
        <v>0</v>
      </c>
      <c r="X707" s="67">
        <f>$G707+$H707+$I707+IF(ISBLANK($E707),0,$F707*VLOOKUP($E707,'INFO_Matières recyclables'!$I$6:$M$14,4,0))</f>
        <v>0</v>
      </c>
      <c r="Y707" s="67">
        <f>$J707+$K707+$L707+$M707+$N707+$O707+$P707+$Q707+$R707+IF(ISBLANK($E707),0,$F707*(1-VLOOKUP($E707,'INFO_Matières recyclables'!$I$6:$M$14,4,0)))</f>
        <v>0</v>
      </c>
      <c r="Z707" s="67">
        <f>$G707+$H707+$I707+$J707+IF(ISBLANK($E707),0,$F707*VLOOKUP($E707,'INFO_Matières recyclables'!$I$6:$M$14,5,0))</f>
        <v>0</v>
      </c>
      <c r="AA707" s="67">
        <f>$K707+$L707+$M707+$N707+$O707+$P707+$Q707+$R707+IF(ISBLANK($E707),0,$F707*(1-VLOOKUP($E707,'INFO_Matières recyclables'!$I$6:$M$14,5,0)))</f>
        <v>0</v>
      </c>
    </row>
    <row r="708" spans="2:27" x14ac:dyDescent="0.35">
      <c r="B708" s="5"/>
      <c r="C708" s="5"/>
      <c r="D708" s="26"/>
      <c r="E708" s="56"/>
      <c r="F708" s="58"/>
      <c r="G708" s="54"/>
      <c r="H708" s="54"/>
      <c r="I708" s="54"/>
      <c r="J708" s="54"/>
      <c r="K708" s="54"/>
      <c r="L708" s="54"/>
      <c r="M708" s="54"/>
      <c r="N708" s="54"/>
      <c r="O708" s="54"/>
      <c r="P708" s="61"/>
      <c r="Q708" s="75"/>
      <c r="R708" s="66"/>
      <c r="T708" s="67">
        <f>$G708+$H708+$L708+IF(ISBLANK($E708),0,$F708*VLOOKUP($E708,'INFO_Matières recyclables'!$I$6:$M$14,2,0))</f>
        <v>0</v>
      </c>
      <c r="U708" s="67">
        <f>$I708+$J708+$K708+$M708+$N708+$O708+$P708+$Q708+$R708+IF(ISBLANK($E708),0,$F708*(1-VLOOKUP($E708,'INFO_Matières recyclables'!$I$6:$M$14,2,0)))</f>
        <v>0</v>
      </c>
      <c r="V708" s="67">
        <f>$G708+$H708+$K708+IF(ISBLANK($E708),0,$F708*VLOOKUP($E708,'INFO_Matières recyclables'!$I$6:$M$14,3,0))</f>
        <v>0</v>
      </c>
      <c r="W708" s="67">
        <f>$I708+$J708+$L708+$M708+$N708+$O708+$P708+$Q708+$R708+IF(ISBLANK($E708),0,$F708*(1-VLOOKUP($E708,'INFO_Matières recyclables'!$I$6:$M$14,3,0)))</f>
        <v>0</v>
      </c>
      <c r="X708" s="67">
        <f>$G708+$H708+$I708+IF(ISBLANK($E708),0,$F708*VLOOKUP($E708,'INFO_Matières recyclables'!$I$6:$M$14,4,0))</f>
        <v>0</v>
      </c>
      <c r="Y708" s="67">
        <f>$J708+$K708+$L708+$M708+$N708+$O708+$P708+$Q708+$R708+IF(ISBLANK($E708),0,$F708*(1-VLOOKUP($E708,'INFO_Matières recyclables'!$I$6:$M$14,4,0)))</f>
        <v>0</v>
      </c>
      <c r="Z708" s="67">
        <f>$G708+$H708+$I708+$J708+IF(ISBLANK($E708),0,$F708*VLOOKUP($E708,'INFO_Matières recyclables'!$I$6:$M$14,5,0))</f>
        <v>0</v>
      </c>
      <c r="AA708" s="67">
        <f>$K708+$L708+$M708+$N708+$O708+$P708+$Q708+$R708+IF(ISBLANK($E708),0,$F708*(1-VLOOKUP($E708,'INFO_Matières recyclables'!$I$6:$M$14,5,0)))</f>
        <v>0</v>
      </c>
    </row>
    <row r="709" spans="2:27" x14ac:dyDescent="0.35">
      <c r="B709" s="5"/>
      <c r="C709" s="5"/>
      <c r="D709" s="26"/>
      <c r="E709" s="56"/>
      <c r="F709" s="58"/>
      <c r="G709" s="54"/>
      <c r="H709" s="54"/>
      <c r="I709" s="54"/>
      <c r="J709" s="54"/>
      <c r="K709" s="54"/>
      <c r="L709" s="54"/>
      <c r="M709" s="54"/>
      <c r="N709" s="54"/>
      <c r="O709" s="54"/>
      <c r="P709" s="61"/>
      <c r="Q709" s="75"/>
      <c r="R709" s="66"/>
      <c r="T709" s="67">
        <f>$G709+$H709+$L709+IF(ISBLANK($E709),0,$F709*VLOOKUP($E709,'INFO_Matières recyclables'!$I$6:$M$14,2,0))</f>
        <v>0</v>
      </c>
      <c r="U709" s="67">
        <f>$I709+$J709+$K709+$M709+$N709+$O709+$P709+$Q709+$R709+IF(ISBLANK($E709),0,$F709*(1-VLOOKUP($E709,'INFO_Matières recyclables'!$I$6:$M$14,2,0)))</f>
        <v>0</v>
      </c>
      <c r="V709" s="67">
        <f>$G709+$H709+$K709+IF(ISBLANK($E709),0,$F709*VLOOKUP($E709,'INFO_Matières recyclables'!$I$6:$M$14,3,0))</f>
        <v>0</v>
      </c>
      <c r="W709" s="67">
        <f>$I709+$J709+$L709+$M709+$N709+$O709+$P709+$Q709+$R709+IF(ISBLANK($E709),0,$F709*(1-VLOOKUP($E709,'INFO_Matières recyclables'!$I$6:$M$14,3,0)))</f>
        <v>0</v>
      </c>
      <c r="X709" s="67">
        <f>$G709+$H709+$I709+IF(ISBLANK($E709),0,$F709*VLOOKUP($E709,'INFO_Matières recyclables'!$I$6:$M$14,4,0))</f>
        <v>0</v>
      </c>
      <c r="Y709" s="67">
        <f>$J709+$K709+$L709+$M709+$N709+$O709+$P709+$Q709+$R709+IF(ISBLANK($E709),0,$F709*(1-VLOOKUP($E709,'INFO_Matières recyclables'!$I$6:$M$14,4,0)))</f>
        <v>0</v>
      </c>
      <c r="Z709" s="67">
        <f>$G709+$H709+$I709+$J709+IF(ISBLANK($E709),0,$F709*VLOOKUP($E709,'INFO_Matières recyclables'!$I$6:$M$14,5,0))</f>
        <v>0</v>
      </c>
      <c r="AA709" s="67">
        <f>$K709+$L709+$M709+$N709+$O709+$P709+$Q709+$R709+IF(ISBLANK($E709),0,$F709*(1-VLOOKUP($E709,'INFO_Matières recyclables'!$I$6:$M$14,5,0)))</f>
        <v>0</v>
      </c>
    </row>
    <row r="710" spans="2:27" x14ac:dyDescent="0.35">
      <c r="B710" s="5"/>
      <c r="C710" s="5"/>
      <c r="D710" s="26"/>
      <c r="E710" s="56"/>
      <c r="F710" s="58"/>
      <c r="G710" s="54"/>
      <c r="H710" s="54"/>
      <c r="I710" s="54"/>
      <c r="J710" s="54"/>
      <c r="K710" s="54"/>
      <c r="L710" s="54"/>
      <c r="M710" s="54"/>
      <c r="N710" s="54"/>
      <c r="O710" s="54"/>
      <c r="P710" s="61"/>
      <c r="Q710" s="75"/>
      <c r="R710" s="66"/>
      <c r="T710" s="67">
        <f>$G710+$H710+$L710+IF(ISBLANK($E710),0,$F710*VLOOKUP($E710,'INFO_Matières recyclables'!$I$6:$M$14,2,0))</f>
        <v>0</v>
      </c>
      <c r="U710" s="67">
        <f>$I710+$J710+$K710+$M710+$N710+$O710+$P710+$Q710+$R710+IF(ISBLANK($E710),0,$F710*(1-VLOOKUP($E710,'INFO_Matières recyclables'!$I$6:$M$14,2,0)))</f>
        <v>0</v>
      </c>
      <c r="V710" s="67">
        <f>$G710+$H710+$K710+IF(ISBLANK($E710),0,$F710*VLOOKUP($E710,'INFO_Matières recyclables'!$I$6:$M$14,3,0))</f>
        <v>0</v>
      </c>
      <c r="W710" s="67">
        <f>$I710+$J710+$L710+$M710+$N710+$O710+$P710+$Q710+$R710+IF(ISBLANK($E710),0,$F710*(1-VLOOKUP($E710,'INFO_Matières recyclables'!$I$6:$M$14,3,0)))</f>
        <v>0</v>
      </c>
      <c r="X710" s="67">
        <f>$G710+$H710+$I710+IF(ISBLANK($E710),0,$F710*VLOOKUP($E710,'INFO_Matières recyclables'!$I$6:$M$14,4,0))</f>
        <v>0</v>
      </c>
      <c r="Y710" s="67">
        <f>$J710+$K710+$L710+$M710+$N710+$O710+$P710+$Q710+$R710+IF(ISBLANK($E710),0,$F710*(1-VLOOKUP($E710,'INFO_Matières recyclables'!$I$6:$M$14,4,0)))</f>
        <v>0</v>
      </c>
      <c r="Z710" s="67">
        <f>$G710+$H710+$I710+$J710+IF(ISBLANK($E710),0,$F710*VLOOKUP($E710,'INFO_Matières recyclables'!$I$6:$M$14,5,0))</f>
        <v>0</v>
      </c>
      <c r="AA710" s="67">
        <f>$K710+$L710+$M710+$N710+$O710+$P710+$Q710+$R710+IF(ISBLANK($E710),0,$F710*(1-VLOOKUP($E710,'INFO_Matières recyclables'!$I$6:$M$14,5,0)))</f>
        <v>0</v>
      </c>
    </row>
    <row r="711" spans="2:27" x14ac:dyDescent="0.35">
      <c r="B711" s="5"/>
      <c r="C711" s="5"/>
      <c r="D711" s="26"/>
      <c r="E711" s="56"/>
      <c r="F711" s="58"/>
      <c r="G711" s="54"/>
      <c r="H711" s="54"/>
      <c r="I711" s="54"/>
      <c r="J711" s="54"/>
      <c r="K711" s="54"/>
      <c r="L711" s="54"/>
      <c r="M711" s="54"/>
      <c r="N711" s="54"/>
      <c r="O711" s="54"/>
      <c r="P711" s="61"/>
      <c r="Q711" s="75"/>
      <c r="R711" s="66"/>
      <c r="T711" s="67">
        <f>$G711+$H711+$L711+IF(ISBLANK($E711),0,$F711*VLOOKUP($E711,'INFO_Matières recyclables'!$I$6:$M$14,2,0))</f>
        <v>0</v>
      </c>
      <c r="U711" s="67">
        <f>$I711+$J711+$K711+$M711+$N711+$O711+$P711+$Q711+$R711+IF(ISBLANK($E711),0,$F711*(1-VLOOKUP($E711,'INFO_Matières recyclables'!$I$6:$M$14,2,0)))</f>
        <v>0</v>
      </c>
      <c r="V711" s="67">
        <f>$G711+$H711+$K711+IF(ISBLANK($E711),0,$F711*VLOOKUP($E711,'INFO_Matières recyclables'!$I$6:$M$14,3,0))</f>
        <v>0</v>
      </c>
      <c r="W711" s="67">
        <f>$I711+$J711+$L711+$M711+$N711+$O711+$P711+$Q711+$R711+IF(ISBLANK($E711),0,$F711*(1-VLOOKUP($E711,'INFO_Matières recyclables'!$I$6:$M$14,3,0)))</f>
        <v>0</v>
      </c>
      <c r="X711" s="67">
        <f>$G711+$H711+$I711+IF(ISBLANK($E711),0,$F711*VLOOKUP($E711,'INFO_Matières recyclables'!$I$6:$M$14,4,0))</f>
        <v>0</v>
      </c>
      <c r="Y711" s="67">
        <f>$J711+$K711+$L711+$M711+$N711+$O711+$P711+$Q711+$R711+IF(ISBLANK($E711),0,$F711*(1-VLOOKUP($E711,'INFO_Matières recyclables'!$I$6:$M$14,4,0)))</f>
        <v>0</v>
      </c>
      <c r="Z711" s="67">
        <f>$G711+$H711+$I711+$J711+IF(ISBLANK($E711),0,$F711*VLOOKUP($E711,'INFO_Matières recyclables'!$I$6:$M$14,5,0))</f>
        <v>0</v>
      </c>
      <c r="AA711" s="67">
        <f>$K711+$L711+$M711+$N711+$O711+$P711+$Q711+$R711+IF(ISBLANK($E711),0,$F711*(1-VLOOKUP($E711,'INFO_Matières recyclables'!$I$6:$M$14,5,0)))</f>
        <v>0</v>
      </c>
    </row>
    <row r="712" spans="2:27" x14ac:dyDescent="0.35">
      <c r="B712" s="5"/>
      <c r="C712" s="5"/>
      <c r="D712" s="26"/>
      <c r="E712" s="56"/>
      <c r="F712" s="58"/>
      <c r="G712" s="54"/>
      <c r="H712" s="54"/>
      <c r="I712" s="54"/>
      <c r="J712" s="54"/>
      <c r="K712" s="54"/>
      <c r="L712" s="54"/>
      <c r="M712" s="54"/>
      <c r="N712" s="54"/>
      <c r="O712" s="54"/>
      <c r="P712" s="61"/>
      <c r="Q712" s="75"/>
      <c r="R712" s="66"/>
      <c r="T712" s="67">
        <f>$G712+$H712+$L712+IF(ISBLANK($E712),0,$F712*VLOOKUP($E712,'INFO_Matières recyclables'!$I$6:$M$14,2,0))</f>
        <v>0</v>
      </c>
      <c r="U712" s="67">
        <f>$I712+$J712+$K712+$M712+$N712+$O712+$P712+$Q712+$R712+IF(ISBLANK($E712),0,$F712*(1-VLOOKUP($E712,'INFO_Matières recyclables'!$I$6:$M$14,2,0)))</f>
        <v>0</v>
      </c>
      <c r="V712" s="67">
        <f>$G712+$H712+$K712+IF(ISBLANK($E712),0,$F712*VLOOKUP($E712,'INFO_Matières recyclables'!$I$6:$M$14,3,0))</f>
        <v>0</v>
      </c>
      <c r="W712" s="67">
        <f>$I712+$J712+$L712+$M712+$N712+$O712+$P712+$Q712+$R712+IF(ISBLANK($E712),0,$F712*(1-VLOOKUP($E712,'INFO_Matières recyclables'!$I$6:$M$14,3,0)))</f>
        <v>0</v>
      </c>
      <c r="X712" s="67">
        <f>$G712+$H712+$I712+IF(ISBLANK($E712),0,$F712*VLOOKUP($E712,'INFO_Matières recyclables'!$I$6:$M$14,4,0))</f>
        <v>0</v>
      </c>
      <c r="Y712" s="67">
        <f>$J712+$K712+$L712+$M712+$N712+$O712+$P712+$Q712+$R712+IF(ISBLANK($E712),0,$F712*(1-VLOOKUP($E712,'INFO_Matières recyclables'!$I$6:$M$14,4,0)))</f>
        <v>0</v>
      </c>
      <c r="Z712" s="67">
        <f>$G712+$H712+$I712+$J712+IF(ISBLANK($E712),0,$F712*VLOOKUP($E712,'INFO_Matières recyclables'!$I$6:$M$14,5,0))</f>
        <v>0</v>
      </c>
      <c r="AA712" s="67">
        <f>$K712+$L712+$M712+$N712+$O712+$P712+$Q712+$R712+IF(ISBLANK($E712),0,$F712*(1-VLOOKUP($E712,'INFO_Matières recyclables'!$I$6:$M$14,5,0)))</f>
        <v>0</v>
      </c>
    </row>
    <row r="713" spans="2:27" x14ac:dyDescent="0.35">
      <c r="B713" s="5"/>
      <c r="C713" s="5"/>
      <c r="D713" s="26"/>
      <c r="E713" s="56"/>
      <c r="F713" s="58"/>
      <c r="G713" s="54"/>
      <c r="H713" s="54"/>
      <c r="I713" s="54"/>
      <c r="J713" s="54"/>
      <c r="K713" s="54"/>
      <c r="L713" s="54"/>
      <c r="M713" s="54"/>
      <c r="N713" s="54"/>
      <c r="O713" s="54"/>
      <c r="P713" s="61"/>
      <c r="Q713" s="75"/>
      <c r="R713" s="66"/>
      <c r="T713" s="67">
        <f>$G713+$H713+$L713+IF(ISBLANK($E713),0,$F713*VLOOKUP($E713,'INFO_Matières recyclables'!$I$6:$M$14,2,0))</f>
        <v>0</v>
      </c>
      <c r="U713" s="67">
        <f>$I713+$J713+$K713+$M713+$N713+$O713+$P713+$Q713+$R713+IF(ISBLANK($E713),0,$F713*(1-VLOOKUP($E713,'INFO_Matières recyclables'!$I$6:$M$14,2,0)))</f>
        <v>0</v>
      </c>
      <c r="V713" s="67">
        <f>$G713+$H713+$K713+IF(ISBLANK($E713),0,$F713*VLOOKUP($E713,'INFO_Matières recyclables'!$I$6:$M$14,3,0))</f>
        <v>0</v>
      </c>
      <c r="W713" s="67">
        <f>$I713+$J713+$L713+$M713+$N713+$O713+$P713+$Q713+$R713+IF(ISBLANK($E713),0,$F713*(1-VLOOKUP($E713,'INFO_Matières recyclables'!$I$6:$M$14,3,0)))</f>
        <v>0</v>
      </c>
      <c r="X713" s="67">
        <f>$G713+$H713+$I713+IF(ISBLANK($E713),0,$F713*VLOOKUP($E713,'INFO_Matières recyclables'!$I$6:$M$14,4,0))</f>
        <v>0</v>
      </c>
      <c r="Y713" s="67">
        <f>$J713+$K713+$L713+$M713+$N713+$O713+$P713+$Q713+$R713+IF(ISBLANK($E713),0,$F713*(1-VLOOKUP($E713,'INFO_Matières recyclables'!$I$6:$M$14,4,0)))</f>
        <v>0</v>
      </c>
      <c r="Z713" s="67">
        <f>$G713+$H713+$I713+$J713+IF(ISBLANK($E713),0,$F713*VLOOKUP($E713,'INFO_Matières recyclables'!$I$6:$M$14,5,0))</f>
        <v>0</v>
      </c>
      <c r="AA713" s="67">
        <f>$K713+$L713+$M713+$N713+$O713+$P713+$Q713+$R713+IF(ISBLANK($E713),0,$F713*(1-VLOOKUP($E713,'INFO_Matières recyclables'!$I$6:$M$14,5,0)))</f>
        <v>0</v>
      </c>
    </row>
    <row r="714" spans="2:27" x14ac:dyDescent="0.35">
      <c r="B714" s="5"/>
      <c r="C714" s="5"/>
      <c r="D714" s="26"/>
      <c r="E714" s="56"/>
      <c r="F714" s="58"/>
      <c r="G714" s="54"/>
      <c r="H714" s="54"/>
      <c r="I714" s="54"/>
      <c r="J714" s="54"/>
      <c r="K714" s="54"/>
      <c r="L714" s="54"/>
      <c r="M714" s="54"/>
      <c r="N714" s="54"/>
      <c r="O714" s="54"/>
      <c r="P714" s="61"/>
      <c r="Q714" s="75"/>
      <c r="R714" s="66"/>
      <c r="T714" s="67">
        <f>$G714+$H714+$L714+IF(ISBLANK($E714),0,$F714*VLOOKUP($E714,'INFO_Matières recyclables'!$I$6:$M$14,2,0))</f>
        <v>0</v>
      </c>
      <c r="U714" s="67">
        <f>$I714+$J714+$K714+$M714+$N714+$O714+$P714+$Q714+$R714+IF(ISBLANK($E714),0,$F714*(1-VLOOKUP($E714,'INFO_Matières recyclables'!$I$6:$M$14,2,0)))</f>
        <v>0</v>
      </c>
      <c r="V714" s="67">
        <f>$G714+$H714+$K714+IF(ISBLANK($E714),0,$F714*VLOOKUP($E714,'INFO_Matières recyclables'!$I$6:$M$14,3,0))</f>
        <v>0</v>
      </c>
      <c r="W714" s="67">
        <f>$I714+$J714+$L714+$M714+$N714+$O714+$P714+$Q714+$R714+IF(ISBLANK($E714),0,$F714*(1-VLOOKUP($E714,'INFO_Matières recyclables'!$I$6:$M$14,3,0)))</f>
        <v>0</v>
      </c>
      <c r="X714" s="67">
        <f>$G714+$H714+$I714+IF(ISBLANK($E714),0,$F714*VLOOKUP($E714,'INFO_Matières recyclables'!$I$6:$M$14,4,0))</f>
        <v>0</v>
      </c>
      <c r="Y714" s="67">
        <f>$J714+$K714+$L714+$M714+$N714+$O714+$P714+$Q714+$R714+IF(ISBLANK($E714),0,$F714*(1-VLOOKUP($E714,'INFO_Matières recyclables'!$I$6:$M$14,4,0)))</f>
        <v>0</v>
      </c>
      <c r="Z714" s="67">
        <f>$G714+$H714+$I714+$J714+IF(ISBLANK($E714),0,$F714*VLOOKUP($E714,'INFO_Matières recyclables'!$I$6:$M$14,5,0))</f>
        <v>0</v>
      </c>
      <c r="AA714" s="67">
        <f>$K714+$L714+$M714+$N714+$O714+$P714+$Q714+$R714+IF(ISBLANK($E714),0,$F714*(1-VLOOKUP($E714,'INFO_Matières recyclables'!$I$6:$M$14,5,0)))</f>
        <v>0</v>
      </c>
    </row>
    <row r="715" spans="2:27" x14ac:dyDescent="0.35">
      <c r="B715" s="5"/>
      <c r="C715" s="5"/>
      <c r="D715" s="26"/>
      <c r="E715" s="56"/>
      <c r="F715" s="58"/>
      <c r="G715" s="54"/>
      <c r="H715" s="54"/>
      <c r="I715" s="54"/>
      <c r="J715" s="54"/>
      <c r="K715" s="54"/>
      <c r="L715" s="54"/>
      <c r="M715" s="54"/>
      <c r="N715" s="54"/>
      <c r="O715" s="54"/>
      <c r="P715" s="61"/>
      <c r="Q715" s="75"/>
      <c r="R715" s="66"/>
      <c r="T715" s="67">
        <f>$G715+$H715+$L715+IF(ISBLANK($E715),0,$F715*VLOOKUP($E715,'INFO_Matières recyclables'!$I$6:$M$14,2,0))</f>
        <v>0</v>
      </c>
      <c r="U715" s="67">
        <f>$I715+$J715+$K715+$M715+$N715+$O715+$P715+$Q715+$R715+IF(ISBLANK($E715),0,$F715*(1-VLOOKUP($E715,'INFO_Matières recyclables'!$I$6:$M$14,2,0)))</f>
        <v>0</v>
      </c>
      <c r="V715" s="67">
        <f>$G715+$H715+$K715+IF(ISBLANK($E715),0,$F715*VLOOKUP($E715,'INFO_Matières recyclables'!$I$6:$M$14,3,0))</f>
        <v>0</v>
      </c>
      <c r="W715" s="67">
        <f>$I715+$J715+$L715+$M715+$N715+$O715+$P715+$Q715+$R715+IF(ISBLANK($E715),0,$F715*(1-VLOOKUP($E715,'INFO_Matières recyclables'!$I$6:$M$14,3,0)))</f>
        <v>0</v>
      </c>
      <c r="X715" s="67">
        <f>$G715+$H715+$I715+IF(ISBLANK($E715),0,$F715*VLOOKUP($E715,'INFO_Matières recyclables'!$I$6:$M$14,4,0))</f>
        <v>0</v>
      </c>
      <c r="Y715" s="67">
        <f>$J715+$K715+$L715+$M715+$N715+$O715+$P715+$Q715+$R715+IF(ISBLANK($E715),0,$F715*(1-VLOOKUP($E715,'INFO_Matières recyclables'!$I$6:$M$14,4,0)))</f>
        <v>0</v>
      </c>
      <c r="Z715" s="67">
        <f>$G715+$H715+$I715+$J715+IF(ISBLANK($E715),0,$F715*VLOOKUP($E715,'INFO_Matières recyclables'!$I$6:$M$14,5,0))</f>
        <v>0</v>
      </c>
      <c r="AA715" s="67">
        <f>$K715+$L715+$M715+$N715+$O715+$P715+$Q715+$R715+IF(ISBLANK($E715),0,$F715*(1-VLOOKUP($E715,'INFO_Matières recyclables'!$I$6:$M$14,5,0)))</f>
        <v>0</v>
      </c>
    </row>
    <row r="716" spans="2:27" x14ac:dyDescent="0.35">
      <c r="B716" s="5"/>
      <c r="C716" s="5"/>
      <c r="D716" s="26"/>
      <c r="E716" s="56"/>
      <c r="F716" s="58"/>
      <c r="G716" s="54"/>
      <c r="H716" s="54"/>
      <c r="I716" s="54"/>
      <c r="J716" s="54"/>
      <c r="K716" s="54"/>
      <c r="L716" s="54"/>
      <c r="M716" s="54"/>
      <c r="N716" s="54"/>
      <c r="O716" s="54"/>
      <c r="P716" s="61"/>
      <c r="Q716" s="75"/>
      <c r="R716" s="66"/>
      <c r="T716" s="67">
        <f>$G716+$H716+$L716+IF(ISBLANK($E716),0,$F716*VLOOKUP($E716,'INFO_Matières recyclables'!$I$6:$M$14,2,0))</f>
        <v>0</v>
      </c>
      <c r="U716" s="67">
        <f>$I716+$J716+$K716+$M716+$N716+$O716+$P716+$Q716+$R716+IF(ISBLANK($E716),0,$F716*(1-VLOOKUP($E716,'INFO_Matières recyclables'!$I$6:$M$14,2,0)))</f>
        <v>0</v>
      </c>
      <c r="V716" s="67">
        <f>$G716+$H716+$K716+IF(ISBLANK($E716),0,$F716*VLOOKUP($E716,'INFO_Matières recyclables'!$I$6:$M$14,3,0))</f>
        <v>0</v>
      </c>
      <c r="W716" s="67">
        <f>$I716+$J716+$L716+$M716+$N716+$O716+$P716+$Q716+$R716+IF(ISBLANK($E716),0,$F716*(1-VLOOKUP($E716,'INFO_Matières recyclables'!$I$6:$M$14,3,0)))</f>
        <v>0</v>
      </c>
      <c r="X716" s="67">
        <f>$G716+$H716+$I716+IF(ISBLANK($E716),0,$F716*VLOOKUP($E716,'INFO_Matières recyclables'!$I$6:$M$14,4,0))</f>
        <v>0</v>
      </c>
      <c r="Y716" s="67">
        <f>$J716+$K716+$L716+$M716+$N716+$O716+$P716+$Q716+$R716+IF(ISBLANK($E716),0,$F716*(1-VLOOKUP($E716,'INFO_Matières recyclables'!$I$6:$M$14,4,0)))</f>
        <v>0</v>
      </c>
      <c r="Z716" s="67">
        <f>$G716+$H716+$I716+$J716+IF(ISBLANK($E716),0,$F716*VLOOKUP($E716,'INFO_Matières recyclables'!$I$6:$M$14,5,0))</f>
        <v>0</v>
      </c>
      <c r="AA716" s="67">
        <f>$K716+$L716+$M716+$N716+$O716+$P716+$Q716+$R716+IF(ISBLANK($E716),0,$F716*(1-VLOOKUP($E716,'INFO_Matières recyclables'!$I$6:$M$14,5,0)))</f>
        <v>0</v>
      </c>
    </row>
    <row r="717" spans="2:27" x14ac:dyDescent="0.35">
      <c r="B717" s="5"/>
      <c r="C717" s="5"/>
      <c r="D717" s="26"/>
      <c r="E717" s="56"/>
      <c r="F717" s="58"/>
      <c r="G717" s="54"/>
      <c r="H717" s="54"/>
      <c r="I717" s="54"/>
      <c r="J717" s="54"/>
      <c r="K717" s="54"/>
      <c r="L717" s="54"/>
      <c r="M717" s="54"/>
      <c r="N717" s="54"/>
      <c r="O717" s="54"/>
      <c r="P717" s="61"/>
      <c r="Q717" s="75"/>
      <c r="R717" s="66"/>
      <c r="T717" s="67">
        <f>$G717+$H717+$L717+IF(ISBLANK($E717),0,$F717*VLOOKUP($E717,'INFO_Matières recyclables'!$I$6:$M$14,2,0))</f>
        <v>0</v>
      </c>
      <c r="U717" s="67">
        <f>$I717+$J717+$K717+$M717+$N717+$O717+$P717+$Q717+$R717+IF(ISBLANK($E717),0,$F717*(1-VLOOKUP($E717,'INFO_Matières recyclables'!$I$6:$M$14,2,0)))</f>
        <v>0</v>
      </c>
      <c r="V717" s="67">
        <f>$G717+$H717+$K717+IF(ISBLANK($E717),0,$F717*VLOOKUP($E717,'INFO_Matières recyclables'!$I$6:$M$14,3,0))</f>
        <v>0</v>
      </c>
      <c r="W717" s="67">
        <f>$I717+$J717+$L717+$M717+$N717+$O717+$P717+$Q717+$R717+IF(ISBLANK($E717),0,$F717*(1-VLOOKUP($E717,'INFO_Matières recyclables'!$I$6:$M$14,3,0)))</f>
        <v>0</v>
      </c>
      <c r="X717" s="67">
        <f>$G717+$H717+$I717+IF(ISBLANK($E717),0,$F717*VLOOKUP($E717,'INFO_Matières recyclables'!$I$6:$M$14,4,0))</f>
        <v>0</v>
      </c>
      <c r="Y717" s="67">
        <f>$J717+$K717+$L717+$M717+$N717+$O717+$P717+$Q717+$R717+IF(ISBLANK($E717),0,$F717*(1-VLOOKUP($E717,'INFO_Matières recyclables'!$I$6:$M$14,4,0)))</f>
        <v>0</v>
      </c>
      <c r="Z717" s="67">
        <f>$G717+$H717+$I717+$J717+IF(ISBLANK($E717),0,$F717*VLOOKUP($E717,'INFO_Matières recyclables'!$I$6:$M$14,5,0))</f>
        <v>0</v>
      </c>
      <c r="AA717" s="67">
        <f>$K717+$L717+$M717+$N717+$O717+$P717+$Q717+$R717+IF(ISBLANK($E717),0,$F717*(1-VLOOKUP($E717,'INFO_Matières recyclables'!$I$6:$M$14,5,0)))</f>
        <v>0</v>
      </c>
    </row>
    <row r="718" spans="2:27" x14ac:dyDescent="0.35">
      <c r="B718" s="5"/>
      <c r="C718" s="5"/>
      <c r="D718" s="26"/>
      <c r="E718" s="56"/>
      <c r="F718" s="58"/>
      <c r="G718" s="54"/>
      <c r="H718" s="54"/>
      <c r="I718" s="54"/>
      <c r="J718" s="54"/>
      <c r="K718" s="54"/>
      <c r="L718" s="54"/>
      <c r="M718" s="54"/>
      <c r="N718" s="54"/>
      <c r="O718" s="54"/>
      <c r="P718" s="61"/>
      <c r="Q718" s="75"/>
      <c r="R718" s="66"/>
      <c r="T718" s="67">
        <f>$G718+$H718+$L718+IF(ISBLANK($E718),0,$F718*VLOOKUP($E718,'INFO_Matières recyclables'!$I$6:$M$14,2,0))</f>
        <v>0</v>
      </c>
      <c r="U718" s="67">
        <f>$I718+$J718+$K718+$M718+$N718+$O718+$P718+$Q718+$R718+IF(ISBLANK($E718),0,$F718*(1-VLOOKUP($E718,'INFO_Matières recyclables'!$I$6:$M$14,2,0)))</f>
        <v>0</v>
      </c>
      <c r="V718" s="67">
        <f>$G718+$H718+$K718+IF(ISBLANK($E718),0,$F718*VLOOKUP($E718,'INFO_Matières recyclables'!$I$6:$M$14,3,0))</f>
        <v>0</v>
      </c>
      <c r="W718" s="67">
        <f>$I718+$J718+$L718+$M718+$N718+$O718+$P718+$Q718+$R718+IF(ISBLANK($E718),0,$F718*(1-VLOOKUP($E718,'INFO_Matières recyclables'!$I$6:$M$14,3,0)))</f>
        <v>0</v>
      </c>
      <c r="X718" s="67">
        <f>$G718+$H718+$I718+IF(ISBLANK($E718),0,$F718*VLOOKUP($E718,'INFO_Matières recyclables'!$I$6:$M$14,4,0))</f>
        <v>0</v>
      </c>
      <c r="Y718" s="67">
        <f>$J718+$K718+$L718+$M718+$N718+$O718+$P718+$Q718+$R718+IF(ISBLANK($E718),0,$F718*(1-VLOOKUP($E718,'INFO_Matières recyclables'!$I$6:$M$14,4,0)))</f>
        <v>0</v>
      </c>
      <c r="Z718" s="67">
        <f>$G718+$H718+$I718+$J718+IF(ISBLANK($E718),0,$F718*VLOOKUP($E718,'INFO_Matières recyclables'!$I$6:$M$14,5,0))</f>
        <v>0</v>
      </c>
      <c r="AA718" s="67">
        <f>$K718+$L718+$M718+$N718+$O718+$P718+$Q718+$R718+IF(ISBLANK($E718),0,$F718*(1-VLOOKUP($E718,'INFO_Matières recyclables'!$I$6:$M$14,5,0)))</f>
        <v>0</v>
      </c>
    </row>
    <row r="719" spans="2:27" x14ac:dyDescent="0.35">
      <c r="B719" s="5"/>
      <c r="C719" s="5"/>
      <c r="D719" s="26"/>
      <c r="E719" s="56"/>
      <c r="F719" s="58"/>
      <c r="G719" s="54"/>
      <c r="H719" s="54"/>
      <c r="I719" s="54"/>
      <c r="J719" s="54"/>
      <c r="K719" s="54"/>
      <c r="L719" s="54"/>
      <c r="M719" s="54"/>
      <c r="N719" s="54"/>
      <c r="O719" s="54"/>
      <c r="P719" s="61"/>
      <c r="Q719" s="75"/>
      <c r="R719" s="66"/>
      <c r="T719" s="67">
        <f>$G719+$H719+$L719+IF(ISBLANK($E719),0,$F719*VLOOKUP($E719,'INFO_Matières recyclables'!$I$6:$M$14,2,0))</f>
        <v>0</v>
      </c>
      <c r="U719" s="67">
        <f>$I719+$J719+$K719+$M719+$N719+$O719+$P719+$Q719+$R719+IF(ISBLANK($E719),0,$F719*(1-VLOOKUP($E719,'INFO_Matières recyclables'!$I$6:$M$14,2,0)))</f>
        <v>0</v>
      </c>
      <c r="V719" s="67">
        <f>$G719+$H719+$K719+IF(ISBLANK($E719),0,$F719*VLOOKUP($E719,'INFO_Matières recyclables'!$I$6:$M$14,3,0))</f>
        <v>0</v>
      </c>
      <c r="W719" s="67">
        <f>$I719+$J719+$L719+$M719+$N719+$O719+$P719+$Q719+$R719+IF(ISBLANK($E719),0,$F719*(1-VLOOKUP($E719,'INFO_Matières recyclables'!$I$6:$M$14,3,0)))</f>
        <v>0</v>
      </c>
      <c r="X719" s="67">
        <f>$G719+$H719+$I719+IF(ISBLANK($E719),0,$F719*VLOOKUP($E719,'INFO_Matières recyclables'!$I$6:$M$14,4,0))</f>
        <v>0</v>
      </c>
      <c r="Y719" s="67">
        <f>$J719+$K719+$L719+$M719+$N719+$O719+$P719+$Q719+$R719+IF(ISBLANK($E719),0,$F719*(1-VLOOKUP($E719,'INFO_Matières recyclables'!$I$6:$M$14,4,0)))</f>
        <v>0</v>
      </c>
      <c r="Z719" s="67">
        <f>$G719+$H719+$I719+$J719+IF(ISBLANK($E719),0,$F719*VLOOKUP($E719,'INFO_Matières recyclables'!$I$6:$M$14,5,0))</f>
        <v>0</v>
      </c>
      <c r="AA719" s="67">
        <f>$K719+$L719+$M719+$N719+$O719+$P719+$Q719+$R719+IF(ISBLANK($E719),0,$F719*(1-VLOOKUP($E719,'INFO_Matières recyclables'!$I$6:$M$14,5,0)))</f>
        <v>0</v>
      </c>
    </row>
    <row r="720" spans="2:27" x14ac:dyDescent="0.35">
      <c r="B720" s="5"/>
      <c r="C720" s="5"/>
      <c r="D720" s="26"/>
      <c r="E720" s="56"/>
      <c r="F720" s="58"/>
      <c r="G720" s="54"/>
      <c r="H720" s="54"/>
      <c r="I720" s="54"/>
      <c r="J720" s="54"/>
      <c r="K720" s="54"/>
      <c r="L720" s="54"/>
      <c r="M720" s="54"/>
      <c r="N720" s="54"/>
      <c r="O720" s="54"/>
      <c r="P720" s="61"/>
      <c r="Q720" s="75"/>
      <c r="R720" s="66"/>
      <c r="T720" s="67">
        <f>$G720+$H720+$L720+IF(ISBLANK($E720),0,$F720*VLOOKUP($E720,'INFO_Matières recyclables'!$I$6:$M$14,2,0))</f>
        <v>0</v>
      </c>
      <c r="U720" s="67">
        <f>$I720+$J720+$K720+$M720+$N720+$O720+$P720+$Q720+$R720+IF(ISBLANK($E720),0,$F720*(1-VLOOKUP($E720,'INFO_Matières recyclables'!$I$6:$M$14,2,0)))</f>
        <v>0</v>
      </c>
      <c r="V720" s="67">
        <f>$G720+$H720+$K720+IF(ISBLANK($E720),0,$F720*VLOOKUP($E720,'INFO_Matières recyclables'!$I$6:$M$14,3,0))</f>
        <v>0</v>
      </c>
      <c r="W720" s="67">
        <f>$I720+$J720+$L720+$M720+$N720+$O720+$P720+$Q720+$R720+IF(ISBLANK($E720),0,$F720*(1-VLOOKUP($E720,'INFO_Matières recyclables'!$I$6:$M$14,3,0)))</f>
        <v>0</v>
      </c>
      <c r="X720" s="67">
        <f>$G720+$H720+$I720+IF(ISBLANK($E720),0,$F720*VLOOKUP($E720,'INFO_Matières recyclables'!$I$6:$M$14,4,0))</f>
        <v>0</v>
      </c>
      <c r="Y720" s="67">
        <f>$J720+$K720+$L720+$M720+$N720+$O720+$P720+$Q720+$R720+IF(ISBLANK($E720),0,$F720*(1-VLOOKUP($E720,'INFO_Matières recyclables'!$I$6:$M$14,4,0)))</f>
        <v>0</v>
      </c>
      <c r="Z720" s="67">
        <f>$G720+$H720+$I720+$J720+IF(ISBLANK($E720),0,$F720*VLOOKUP($E720,'INFO_Matières recyclables'!$I$6:$M$14,5,0))</f>
        <v>0</v>
      </c>
      <c r="AA720" s="67">
        <f>$K720+$L720+$M720+$N720+$O720+$P720+$Q720+$R720+IF(ISBLANK($E720),0,$F720*(1-VLOOKUP($E720,'INFO_Matières recyclables'!$I$6:$M$14,5,0)))</f>
        <v>0</v>
      </c>
    </row>
    <row r="721" spans="2:27" x14ac:dyDescent="0.35">
      <c r="B721" s="5"/>
      <c r="C721" s="5"/>
      <c r="D721" s="26"/>
      <c r="E721" s="56"/>
      <c r="F721" s="58"/>
      <c r="G721" s="54"/>
      <c r="H721" s="54"/>
      <c r="I721" s="54"/>
      <c r="J721" s="54"/>
      <c r="K721" s="54"/>
      <c r="L721" s="54"/>
      <c r="M721" s="54"/>
      <c r="N721" s="54"/>
      <c r="O721" s="54"/>
      <c r="P721" s="61"/>
      <c r="Q721" s="75"/>
      <c r="R721" s="66"/>
      <c r="T721" s="67">
        <f>$G721+$H721+$L721+IF(ISBLANK($E721),0,$F721*VLOOKUP($E721,'INFO_Matières recyclables'!$I$6:$M$14,2,0))</f>
        <v>0</v>
      </c>
      <c r="U721" s="67">
        <f>$I721+$J721+$K721+$M721+$N721+$O721+$P721+$Q721+$R721+IF(ISBLANK($E721),0,$F721*(1-VLOOKUP($E721,'INFO_Matières recyclables'!$I$6:$M$14,2,0)))</f>
        <v>0</v>
      </c>
      <c r="V721" s="67">
        <f>$G721+$H721+$K721+IF(ISBLANK($E721),0,$F721*VLOOKUP($E721,'INFO_Matières recyclables'!$I$6:$M$14,3,0))</f>
        <v>0</v>
      </c>
      <c r="W721" s="67">
        <f>$I721+$J721+$L721+$M721+$N721+$O721+$P721+$Q721+$R721+IF(ISBLANK($E721),0,$F721*(1-VLOOKUP($E721,'INFO_Matières recyclables'!$I$6:$M$14,3,0)))</f>
        <v>0</v>
      </c>
      <c r="X721" s="67">
        <f>$G721+$H721+$I721+IF(ISBLANK($E721),0,$F721*VLOOKUP($E721,'INFO_Matières recyclables'!$I$6:$M$14,4,0))</f>
        <v>0</v>
      </c>
      <c r="Y721" s="67">
        <f>$J721+$K721+$L721+$M721+$N721+$O721+$P721+$Q721+$R721+IF(ISBLANK($E721),0,$F721*(1-VLOOKUP($E721,'INFO_Matières recyclables'!$I$6:$M$14,4,0)))</f>
        <v>0</v>
      </c>
      <c r="Z721" s="67">
        <f>$G721+$H721+$I721+$J721+IF(ISBLANK($E721),0,$F721*VLOOKUP($E721,'INFO_Matières recyclables'!$I$6:$M$14,5,0))</f>
        <v>0</v>
      </c>
      <c r="AA721" s="67">
        <f>$K721+$L721+$M721+$N721+$O721+$P721+$Q721+$R721+IF(ISBLANK($E721),0,$F721*(1-VLOOKUP($E721,'INFO_Matières recyclables'!$I$6:$M$14,5,0)))</f>
        <v>0</v>
      </c>
    </row>
    <row r="722" spans="2:27" x14ac:dyDescent="0.35">
      <c r="B722" s="5"/>
      <c r="C722" s="5"/>
      <c r="D722" s="26"/>
      <c r="E722" s="56"/>
      <c r="F722" s="58"/>
      <c r="G722" s="54"/>
      <c r="H722" s="54"/>
      <c r="I722" s="54"/>
      <c r="J722" s="54"/>
      <c r="K722" s="54"/>
      <c r="L722" s="54"/>
      <c r="M722" s="54"/>
      <c r="N722" s="54"/>
      <c r="O722" s="54"/>
      <c r="P722" s="61"/>
      <c r="Q722" s="75"/>
      <c r="R722" s="66"/>
      <c r="T722" s="67">
        <f>$G722+$H722+$L722+IF(ISBLANK($E722),0,$F722*VLOOKUP($E722,'INFO_Matières recyclables'!$I$6:$M$14,2,0))</f>
        <v>0</v>
      </c>
      <c r="U722" s="67">
        <f>$I722+$J722+$K722+$M722+$N722+$O722+$P722+$Q722+$R722+IF(ISBLANK($E722),0,$F722*(1-VLOOKUP($E722,'INFO_Matières recyclables'!$I$6:$M$14,2,0)))</f>
        <v>0</v>
      </c>
      <c r="V722" s="67">
        <f>$G722+$H722+$K722+IF(ISBLANK($E722),0,$F722*VLOOKUP($E722,'INFO_Matières recyclables'!$I$6:$M$14,3,0))</f>
        <v>0</v>
      </c>
      <c r="W722" s="67">
        <f>$I722+$J722+$L722+$M722+$N722+$O722+$P722+$Q722+$R722+IF(ISBLANK($E722),0,$F722*(1-VLOOKUP($E722,'INFO_Matières recyclables'!$I$6:$M$14,3,0)))</f>
        <v>0</v>
      </c>
      <c r="X722" s="67">
        <f>$G722+$H722+$I722+IF(ISBLANK($E722),0,$F722*VLOOKUP($E722,'INFO_Matières recyclables'!$I$6:$M$14,4,0))</f>
        <v>0</v>
      </c>
      <c r="Y722" s="67">
        <f>$J722+$K722+$L722+$M722+$N722+$O722+$P722+$Q722+$R722+IF(ISBLANK($E722),0,$F722*(1-VLOOKUP($E722,'INFO_Matières recyclables'!$I$6:$M$14,4,0)))</f>
        <v>0</v>
      </c>
      <c r="Z722" s="67">
        <f>$G722+$H722+$I722+$J722+IF(ISBLANK($E722),0,$F722*VLOOKUP($E722,'INFO_Matières recyclables'!$I$6:$M$14,5,0))</f>
        <v>0</v>
      </c>
      <c r="AA722" s="67">
        <f>$K722+$L722+$M722+$N722+$O722+$P722+$Q722+$R722+IF(ISBLANK($E722),0,$F722*(1-VLOOKUP($E722,'INFO_Matières recyclables'!$I$6:$M$14,5,0)))</f>
        <v>0</v>
      </c>
    </row>
    <row r="723" spans="2:27" x14ac:dyDescent="0.35">
      <c r="B723" s="5"/>
      <c r="C723" s="5"/>
      <c r="D723" s="26"/>
      <c r="E723" s="56"/>
      <c r="F723" s="58"/>
      <c r="G723" s="54"/>
      <c r="H723" s="54"/>
      <c r="I723" s="54"/>
      <c r="J723" s="54"/>
      <c r="K723" s="54"/>
      <c r="L723" s="54"/>
      <c r="M723" s="54"/>
      <c r="N723" s="54"/>
      <c r="O723" s="54"/>
      <c r="P723" s="61"/>
      <c r="Q723" s="75"/>
      <c r="R723" s="66"/>
      <c r="T723" s="67">
        <f>$G723+$H723+$L723+IF(ISBLANK($E723),0,$F723*VLOOKUP($E723,'INFO_Matières recyclables'!$I$6:$M$14,2,0))</f>
        <v>0</v>
      </c>
      <c r="U723" s="67">
        <f>$I723+$J723+$K723+$M723+$N723+$O723+$P723+$Q723+$R723+IF(ISBLANK($E723),0,$F723*(1-VLOOKUP($E723,'INFO_Matières recyclables'!$I$6:$M$14,2,0)))</f>
        <v>0</v>
      </c>
      <c r="V723" s="67">
        <f>$G723+$H723+$K723+IF(ISBLANK($E723),0,$F723*VLOOKUP($E723,'INFO_Matières recyclables'!$I$6:$M$14,3,0))</f>
        <v>0</v>
      </c>
      <c r="W723" s="67">
        <f>$I723+$J723+$L723+$M723+$N723+$O723+$P723+$Q723+$R723+IF(ISBLANK($E723),0,$F723*(1-VLOOKUP($E723,'INFO_Matières recyclables'!$I$6:$M$14,3,0)))</f>
        <v>0</v>
      </c>
      <c r="X723" s="67">
        <f>$G723+$H723+$I723+IF(ISBLANK($E723),0,$F723*VLOOKUP($E723,'INFO_Matières recyclables'!$I$6:$M$14,4,0))</f>
        <v>0</v>
      </c>
      <c r="Y723" s="67">
        <f>$J723+$K723+$L723+$M723+$N723+$O723+$P723+$Q723+$R723+IF(ISBLANK($E723),0,$F723*(1-VLOOKUP($E723,'INFO_Matières recyclables'!$I$6:$M$14,4,0)))</f>
        <v>0</v>
      </c>
      <c r="Z723" s="67">
        <f>$G723+$H723+$I723+$J723+IF(ISBLANK($E723),0,$F723*VLOOKUP($E723,'INFO_Matières recyclables'!$I$6:$M$14,5,0))</f>
        <v>0</v>
      </c>
      <c r="AA723" s="67">
        <f>$K723+$L723+$M723+$N723+$O723+$P723+$Q723+$R723+IF(ISBLANK($E723),0,$F723*(1-VLOOKUP($E723,'INFO_Matières recyclables'!$I$6:$M$14,5,0)))</f>
        <v>0</v>
      </c>
    </row>
    <row r="724" spans="2:27" x14ac:dyDescent="0.35">
      <c r="B724" s="5"/>
      <c r="C724" s="5"/>
      <c r="D724" s="26"/>
      <c r="E724" s="56"/>
      <c r="F724" s="58"/>
      <c r="G724" s="54"/>
      <c r="H724" s="54"/>
      <c r="I724" s="54"/>
      <c r="J724" s="54"/>
      <c r="K724" s="54"/>
      <c r="L724" s="54"/>
      <c r="M724" s="54"/>
      <c r="N724" s="54"/>
      <c r="O724" s="54"/>
      <c r="P724" s="61"/>
      <c r="Q724" s="75"/>
      <c r="R724" s="66"/>
      <c r="T724" s="67">
        <f>$G724+$H724+$L724+IF(ISBLANK($E724),0,$F724*VLOOKUP($E724,'INFO_Matières recyclables'!$I$6:$M$14,2,0))</f>
        <v>0</v>
      </c>
      <c r="U724" s="67">
        <f>$I724+$J724+$K724+$M724+$N724+$O724+$P724+$Q724+$R724+IF(ISBLANK($E724),0,$F724*(1-VLOOKUP($E724,'INFO_Matières recyclables'!$I$6:$M$14,2,0)))</f>
        <v>0</v>
      </c>
      <c r="V724" s="67">
        <f>$G724+$H724+$K724+IF(ISBLANK($E724),0,$F724*VLOOKUP($E724,'INFO_Matières recyclables'!$I$6:$M$14,3,0))</f>
        <v>0</v>
      </c>
      <c r="W724" s="67">
        <f>$I724+$J724+$L724+$M724+$N724+$O724+$P724+$Q724+$R724+IF(ISBLANK($E724),0,$F724*(1-VLOOKUP($E724,'INFO_Matières recyclables'!$I$6:$M$14,3,0)))</f>
        <v>0</v>
      </c>
      <c r="X724" s="67">
        <f>$G724+$H724+$I724+IF(ISBLANK($E724),0,$F724*VLOOKUP($E724,'INFO_Matières recyclables'!$I$6:$M$14,4,0))</f>
        <v>0</v>
      </c>
      <c r="Y724" s="67">
        <f>$J724+$K724+$L724+$M724+$N724+$O724+$P724+$Q724+$R724+IF(ISBLANK($E724),0,$F724*(1-VLOOKUP($E724,'INFO_Matières recyclables'!$I$6:$M$14,4,0)))</f>
        <v>0</v>
      </c>
      <c r="Z724" s="67">
        <f>$G724+$H724+$I724+$J724+IF(ISBLANK($E724),0,$F724*VLOOKUP($E724,'INFO_Matières recyclables'!$I$6:$M$14,5,0))</f>
        <v>0</v>
      </c>
      <c r="AA724" s="67">
        <f>$K724+$L724+$M724+$N724+$O724+$P724+$Q724+$R724+IF(ISBLANK($E724),0,$F724*(1-VLOOKUP($E724,'INFO_Matières recyclables'!$I$6:$M$14,5,0)))</f>
        <v>0</v>
      </c>
    </row>
    <row r="725" spans="2:27" x14ac:dyDescent="0.35">
      <c r="B725" s="5"/>
      <c r="C725" s="5"/>
      <c r="D725" s="26"/>
      <c r="E725" s="56"/>
      <c r="F725" s="58"/>
      <c r="G725" s="54"/>
      <c r="H725" s="54"/>
      <c r="I725" s="54"/>
      <c r="J725" s="54"/>
      <c r="K725" s="54"/>
      <c r="L725" s="54"/>
      <c r="M725" s="54"/>
      <c r="N725" s="54"/>
      <c r="O725" s="54"/>
      <c r="P725" s="61"/>
      <c r="Q725" s="75"/>
      <c r="R725" s="66"/>
      <c r="T725" s="67">
        <f>$G725+$H725+$L725+IF(ISBLANK($E725),0,$F725*VLOOKUP($E725,'INFO_Matières recyclables'!$I$6:$M$14,2,0))</f>
        <v>0</v>
      </c>
      <c r="U725" s="67">
        <f>$I725+$J725+$K725+$M725+$N725+$O725+$P725+$Q725+$R725+IF(ISBLANK($E725),0,$F725*(1-VLOOKUP($E725,'INFO_Matières recyclables'!$I$6:$M$14,2,0)))</f>
        <v>0</v>
      </c>
      <c r="V725" s="67">
        <f>$G725+$H725+$K725+IF(ISBLANK($E725),0,$F725*VLOOKUP($E725,'INFO_Matières recyclables'!$I$6:$M$14,3,0))</f>
        <v>0</v>
      </c>
      <c r="W725" s="67">
        <f>$I725+$J725+$L725+$M725+$N725+$O725+$P725+$Q725+$R725+IF(ISBLANK($E725),0,$F725*(1-VLOOKUP($E725,'INFO_Matières recyclables'!$I$6:$M$14,3,0)))</f>
        <v>0</v>
      </c>
      <c r="X725" s="67">
        <f>$G725+$H725+$I725+IF(ISBLANK($E725),0,$F725*VLOOKUP($E725,'INFO_Matières recyclables'!$I$6:$M$14,4,0))</f>
        <v>0</v>
      </c>
      <c r="Y725" s="67">
        <f>$J725+$K725+$L725+$M725+$N725+$O725+$P725+$Q725+$R725+IF(ISBLANK($E725),0,$F725*(1-VLOOKUP($E725,'INFO_Matières recyclables'!$I$6:$M$14,4,0)))</f>
        <v>0</v>
      </c>
      <c r="Z725" s="67">
        <f>$G725+$H725+$I725+$J725+IF(ISBLANK($E725),0,$F725*VLOOKUP($E725,'INFO_Matières recyclables'!$I$6:$M$14,5,0))</f>
        <v>0</v>
      </c>
      <c r="AA725" s="67">
        <f>$K725+$L725+$M725+$N725+$O725+$P725+$Q725+$R725+IF(ISBLANK($E725),0,$F725*(1-VLOOKUP($E725,'INFO_Matières recyclables'!$I$6:$M$14,5,0)))</f>
        <v>0</v>
      </c>
    </row>
    <row r="726" spans="2:27" x14ac:dyDescent="0.35">
      <c r="B726" s="5"/>
      <c r="C726" s="5"/>
      <c r="D726" s="26"/>
      <c r="E726" s="56"/>
      <c r="F726" s="58"/>
      <c r="G726" s="54"/>
      <c r="H726" s="54"/>
      <c r="I726" s="54"/>
      <c r="J726" s="54"/>
      <c r="K726" s="54"/>
      <c r="L726" s="54"/>
      <c r="M726" s="54"/>
      <c r="N726" s="54"/>
      <c r="O726" s="54"/>
      <c r="P726" s="61"/>
      <c r="Q726" s="75"/>
      <c r="R726" s="66"/>
      <c r="T726" s="67">
        <f>$G726+$H726+$L726+IF(ISBLANK($E726),0,$F726*VLOOKUP($E726,'INFO_Matières recyclables'!$I$6:$M$14,2,0))</f>
        <v>0</v>
      </c>
      <c r="U726" s="67">
        <f>$I726+$J726+$K726+$M726+$N726+$O726+$P726+$Q726+$R726+IF(ISBLANK($E726),0,$F726*(1-VLOOKUP($E726,'INFO_Matières recyclables'!$I$6:$M$14,2,0)))</f>
        <v>0</v>
      </c>
      <c r="V726" s="67">
        <f>$G726+$H726+$K726+IF(ISBLANK($E726),0,$F726*VLOOKUP($E726,'INFO_Matières recyclables'!$I$6:$M$14,3,0))</f>
        <v>0</v>
      </c>
      <c r="W726" s="67">
        <f>$I726+$J726+$L726+$M726+$N726+$O726+$P726+$Q726+$R726+IF(ISBLANK($E726),0,$F726*(1-VLOOKUP($E726,'INFO_Matières recyclables'!$I$6:$M$14,3,0)))</f>
        <v>0</v>
      </c>
      <c r="X726" s="67">
        <f>$G726+$H726+$I726+IF(ISBLANK($E726),0,$F726*VLOOKUP($E726,'INFO_Matières recyclables'!$I$6:$M$14,4,0))</f>
        <v>0</v>
      </c>
      <c r="Y726" s="67">
        <f>$J726+$K726+$L726+$M726+$N726+$O726+$P726+$Q726+$R726+IF(ISBLANK($E726),0,$F726*(1-VLOOKUP($E726,'INFO_Matières recyclables'!$I$6:$M$14,4,0)))</f>
        <v>0</v>
      </c>
      <c r="Z726" s="67">
        <f>$G726+$H726+$I726+$J726+IF(ISBLANK($E726),0,$F726*VLOOKUP($E726,'INFO_Matières recyclables'!$I$6:$M$14,5,0))</f>
        <v>0</v>
      </c>
      <c r="AA726" s="67">
        <f>$K726+$L726+$M726+$N726+$O726+$P726+$Q726+$R726+IF(ISBLANK($E726),0,$F726*(1-VLOOKUP($E726,'INFO_Matières recyclables'!$I$6:$M$14,5,0)))</f>
        <v>0</v>
      </c>
    </row>
    <row r="727" spans="2:27" x14ac:dyDescent="0.35">
      <c r="B727" s="5"/>
      <c r="C727" s="5"/>
      <c r="D727" s="26"/>
      <c r="E727" s="56"/>
      <c r="F727" s="58"/>
      <c r="G727" s="54"/>
      <c r="H727" s="54"/>
      <c r="I727" s="54"/>
      <c r="J727" s="54"/>
      <c r="K727" s="54"/>
      <c r="L727" s="54"/>
      <c r="M727" s="54"/>
      <c r="N727" s="54"/>
      <c r="O727" s="54"/>
      <c r="P727" s="61"/>
      <c r="Q727" s="75"/>
      <c r="R727" s="66"/>
      <c r="T727" s="67">
        <f>$G727+$H727+$L727+IF(ISBLANK($E727),0,$F727*VLOOKUP($E727,'INFO_Matières recyclables'!$I$6:$M$14,2,0))</f>
        <v>0</v>
      </c>
      <c r="U727" s="67">
        <f>$I727+$J727+$K727+$M727+$N727+$O727+$P727+$Q727+$R727+IF(ISBLANK($E727),0,$F727*(1-VLOOKUP($E727,'INFO_Matières recyclables'!$I$6:$M$14,2,0)))</f>
        <v>0</v>
      </c>
      <c r="V727" s="67">
        <f>$G727+$H727+$K727+IF(ISBLANK($E727),0,$F727*VLOOKUP($E727,'INFO_Matières recyclables'!$I$6:$M$14,3,0))</f>
        <v>0</v>
      </c>
      <c r="W727" s="67">
        <f>$I727+$J727+$L727+$M727+$N727+$O727+$P727+$Q727+$R727+IF(ISBLANK($E727),0,$F727*(1-VLOOKUP($E727,'INFO_Matières recyclables'!$I$6:$M$14,3,0)))</f>
        <v>0</v>
      </c>
      <c r="X727" s="67">
        <f>$G727+$H727+$I727+IF(ISBLANK($E727),0,$F727*VLOOKUP($E727,'INFO_Matières recyclables'!$I$6:$M$14,4,0))</f>
        <v>0</v>
      </c>
      <c r="Y727" s="67">
        <f>$J727+$K727+$L727+$M727+$N727+$O727+$P727+$Q727+$R727+IF(ISBLANK($E727),0,$F727*(1-VLOOKUP($E727,'INFO_Matières recyclables'!$I$6:$M$14,4,0)))</f>
        <v>0</v>
      </c>
      <c r="Z727" s="67">
        <f>$G727+$H727+$I727+$J727+IF(ISBLANK($E727),0,$F727*VLOOKUP($E727,'INFO_Matières recyclables'!$I$6:$M$14,5,0))</f>
        <v>0</v>
      </c>
      <c r="AA727" s="67">
        <f>$K727+$L727+$M727+$N727+$O727+$P727+$Q727+$R727+IF(ISBLANK($E727),0,$F727*(1-VLOOKUP($E727,'INFO_Matières recyclables'!$I$6:$M$14,5,0)))</f>
        <v>0</v>
      </c>
    </row>
    <row r="728" spans="2:27" x14ac:dyDescent="0.35">
      <c r="B728" s="5"/>
      <c r="C728" s="5"/>
      <c r="D728" s="26"/>
      <c r="E728" s="56"/>
      <c r="F728" s="58"/>
      <c r="G728" s="54"/>
      <c r="H728" s="54"/>
      <c r="I728" s="54"/>
      <c r="J728" s="54"/>
      <c r="K728" s="54"/>
      <c r="L728" s="54"/>
      <c r="M728" s="54"/>
      <c r="N728" s="54"/>
      <c r="O728" s="54"/>
      <c r="P728" s="61"/>
      <c r="Q728" s="75"/>
      <c r="R728" s="66"/>
      <c r="T728" s="67">
        <f>$G728+$H728+$L728+IF(ISBLANK($E728),0,$F728*VLOOKUP($E728,'INFO_Matières recyclables'!$I$6:$M$14,2,0))</f>
        <v>0</v>
      </c>
      <c r="U728" s="67">
        <f>$I728+$J728+$K728+$M728+$N728+$O728+$P728+$Q728+$R728+IF(ISBLANK($E728),0,$F728*(1-VLOOKUP($E728,'INFO_Matières recyclables'!$I$6:$M$14,2,0)))</f>
        <v>0</v>
      </c>
      <c r="V728" s="67">
        <f>$G728+$H728+$K728+IF(ISBLANK($E728),0,$F728*VLOOKUP($E728,'INFO_Matières recyclables'!$I$6:$M$14,3,0))</f>
        <v>0</v>
      </c>
      <c r="W728" s="67">
        <f>$I728+$J728+$L728+$M728+$N728+$O728+$P728+$Q728+$R728+IF(ISBLANK($E728),0,$F728*(1-VLOOKUP($E728,'INFO_Matières recyclables'!$I$6:$M$14,3,0)))</f>
        <v>0</v>
      </c>
      <c r="X728" s="67">
        <f>$G728+$H728+$I728+IF(ISBLANK($E728),0,$F728*VLOOKUP($E728,'INFO_Matières recyclables'!$I$6:$M$14,4,0))</f>
        <v>0</v>
      </c>
      <c r="Y728" s="67">
        <f>$J728+$K728+$L728+$M728+$N728+$O728+$P728+$Q728+$R728+IF(ISBLANK($E728),0,$F728*(1-VLOOKUP($E728,'INFO_Matières recyclables'!$I$6:$M$14,4,0)))</f>
        <v>0</v>
      </c>
      <c r="Z728" s="67">
        <f>$G728+$H728+$I728+$J728+IF(ISBLANK($E728),0,$F728*VLOOKUP($E728,'INFO_Matières recyclables'!$I$6:$M$14,5,0))</f>
        <v>0</v>
      </c>
      <c r="AA728" s="67">
        <f>$K728+$L728+$M728+$N728+$O728+$P728+$Q728+$R728+IF(ISBLANK($E728),0,$F728*(1-VLOOKUP($E728,'INFO_Matières recyclables'!$I$6:$M$14,5,0)))</f>
        <v>0</v>
      </c>
    </row>
    <row r="729" spans="2:27" x14ac:dyDescent="0.35">
      <c r="B729" s="5"/>
      <c r="C729" s="5"/>
      <c r="D729" s="26"/>
      <c r="E729" s="56"/>
      <c r="F729" s="58"/>
      <c r="G729" s="54"/>
      <c r="H729" s="54"/>
      <c r="I729" s="54"/>
      <c r="J729" s="54"/>
      <c r="K729" s="54"/>
      <c r="L729" s="54"/>
      <c r="M729" s="54"/>
      <c r="N729" s="54"/>
      <c r="O729" s="54"/>
      <c r="P729" s="61"/>
      <c r="Q729" s="75"/>
      <c r="R729" s="66"/>
      <c r="T729" s="67">
        <f>$G729+$H729+$L729+IF(ISBLANK($E729),0,$F729*VLOOKUP($E729,'INFO_Matières recyclables'!$I$6:$M$14,2,0))</f>
        <v>0</v>
      </c>
      <c r="U729" s="67">
        <f>$I729+$J729+$K729+$M729+$N729+$O729+$P729+$Q729+$R729+IF(ISBLANK($E729),0,$F729*(1-VLOOKUP($E729,'INFO_Matières recyclables'!$I$6:$M$14,2,0)))</f>
        <v>0</v>
      </c>
      <c r="V729" s="67">
        <f>$G729+$H729+$K729+IF(ISBLANK($E729),0,$F729*VLOOKUP($E729,'INFO_Matières recyclables'!$I$6:$M$14,3,0))</f>
        <v>0</v>
      </c>
      <c r="W729" s="67">
        <f>$I729+$J729+$L729+$M729+$N729+$O729+$P729+$Q729+$R729+IF(ISBLANK($E729),0,$F729*(1-VLOOKUP($E729,'INFO_Matières recyclables'!$I$6:$M$14,3,0)))</f>
        <v>0</v>
      </c>
      <c r="X729" s="67">
        <f>$G729+$H729+$I729+IF(ISBLANK($E729),0,$F729*VLOOKUP($E729,'INFO_Matières recyclables'!$I$6:$M$14,4,0))</f>
        <v>0</v>
      </c>
      <c r="Y729" s="67">
        <f>$J729+$K729+$L729+$M729+$N729+$O729+$P729+$Q729+$R729+IF(ISBLANK($E729),0,$F729*(1-VLOOKUP($E729,'INFO_Matières recyclables'!$I$6:$M$14,4,0)))</f>
        <v>0</v>
      </c>
      <c r="Z729" s="67">
        <f>$G729+$H729+$I729+$J729+IF(ISBLANK($E729),0,$F729*VLOOKUP($E729,'INFO_Matières recyclables'!$I$6:$M$14,5,0))</f>
        <v>0</v>
      </c>
      <c r="AA729" s="67">
        <f>$K729+$L729+$M729+$N729+$O729+$P729+$Q729+$R729+IF(ISBLANK($E729),0,$F729*(1-VLOOKUP($E729,'INFO_Matières recyclables'!$I$6:$M$14,5,0)))</f>
        <v>0</v>
      </c>
    </row>
    <row r="730" spans="2:27" x14ac:dyDescent="0.35">
      <c r="B730" s="5"/>
      <c r="C730" s="5"/>
      <c r="D730" s="26"/>
      <c r="E730" s="56"/>
      <c r="F730" s="58"/>
      <c r="G730" s="54"/>
      <c r="H730" s="54"/>
      <c r="I730" s="54"/>
      <c r="J730" s="54"/>
      <c r="K730" s="54"/>
      <c r="L730" s="54"/>
      <c r="M730" s="54"/>
      <c r="N730" s="54"/>
      <c r="O730" s="54"/>
      <c r="P730" s="61"/>
      <c r="Q730" s="75"/>
      <c r="R730" s="66"/>
      <c r="T730" s="67">
        <f>$G730+$H730+$L730+IF(ISBLANK($E730),0,$F730*VLOOKUP($E730,'INFO_Matières recyclables'!$I$6:$M$14,2,0))</f>
        <v>0</v>
      </c>
      <c r="U730" s="67">
        <f>$I730+$J730+$K730+$M730+$N730+$O730+$P730+$Q730+$R730+IF(ISBLANK($E730),0,$F730*(1-VLOOKUP($E730,'INFO_Matières recyclables'!$I$6:$M$14,2,0)))</f>
        <v>0</v>
      </c>
      <c r="V730" s="67">
        <f>$G730+$H730+$K730+IF(ISBLANK($E730),0,$F730*VLOOKUP($E730,'INFO_Matières recyclables'!$I$6:$M$14,3,0))</f>
        <v>0</v>
      </c>
      <c r="W730" s="67">
        <f>$I730+$J730+$L730+$M730+$N730+$O730+$P730+$Q730+$R730+IF(ISBLANK($E730),0,$F730*(1-VLOOKUP($E730,'INFO_Matières recyclables'!$I$6:$M$14,3,0)))</f>
        <v>0</v>
      </c>
      <c r="X730" s="67">
        <f>$G730+$H730+$I730+IF(ISBLANK($E730),0,$F730*VLOOKUP($E730,'INFO_Matières recyclables'!$I$6:$M$14,4,0))</f>
        <v>0</v>
      </c>
      <c r="Y730" s="67">
        <f>$J730+$K730+$L730+$M730+$N730+$O730+$P730+$Q730+$R730+IF(ISBLANK($E730),0,$F730*(1-VLOOKUP($E730,'INFO_Matières recyclables'!$I$6:$M$14,4,0)))</f>
        <v>0</v>
      </c>
      <c r="Z730" s="67">
        <f>$G730+$H730+$I730+$J730+IF(ISBLANK($E730),0,$F730*VLOOKUP($E730,'INFO_Matières recyclables'!$I$6:$M$14,5,0))</f>
        <v>0</v>
      </c>
      <c r="AA730" s="67">
        <f>$K730+$L730+$M730+$N730+$O730+$P730+$Q730+$R730+IF(ISBLANK($E730),0,$F730*(1-VLOOKUP($E730,'INFO_Matières recyclables'!$I$6:$M$14,5,0)))</f>
        <v>0</v>
      </c>
    </row>
    <row r="731" spans="2:27" x14ac:dyDescent="0.35">
      <c r="B731" s="5"/>
      <c r="C731" s="5"/>
      <c r="D731" s="26"/>
      <c r="E731" s="56"/>
      <c r="F731" s="58"/>
      <c r="G731" s="54"/>
      <c r="H731" s="54"/>
      <c r="I731" s="54"/>
      <c r="J731" s="54"/>
      <c r="K731" s="54"/>
      <c r="L731" s="54"/>
      <c r="M731" s="54"/>
      <c r="N731" s="54"/>
      <c r="O731" s="54"/>
      <c r="P731" s="61"/>
      <c r="Q731" s="75"/>
      <c r="R731" s="66"/>
      <c r="T731" s="67">
        <f>$G731+$H731+$L731+IF(ISBLANK($E731),0,$F731*VLOOKUP($E731,'INFO_Matières recyclables'!$I$6:$M$14,2,0))</f>
        <v>0</v>
      </c>
      <c r="U731" s="67">
        <f>$I731+$J731+$K731+$M731+$N731+$O731+$P731+$Q731+$R731+IF(ISBLANK($E731),0,$F731*(1-VLOOKUP($E731,'INFO_Matières recyclables'!$I$6:$M$14,2,0)))</f>
        <v>0</v>
      </c>
      <c r="V731" s="67">
        <f>$G731+$H731+$K731+IF(ISBLANK($E731),0,$F731*VLOOKUP($E731,'INFO_Matières recyclables'!$I$6:$M$14,3,0))</f>
        <v>0</v>
      </c>
      <c r="W731" s="67">
        <f>$I731+$J731+$L731+$M731+$N731+$O731+$P731+$Q731+$R731+IF(ISBLANK($E731),0,$F731*(1-VLOOKUP($E731,'INFO_Matières recyclables'!$I$6:$M$14,3,0)))</f>
        <v>0</v>
      </c>
      <c r="X731" s="67">
        <f>$G731+$H731+$I731+IF(ISBLANK($E731),0,$F731*VLOOKUP($E731,'INFO_Matières recyclables'!$I$6:$M$14,4,0))</f>
        <v>0</v>
      </c>
      <c r="Y731" s="67">
        <f>$J731+$K731+$L731+$M731+$N731+$O731+$P731+$Q731+$R731+IF(ISBLANK($E731),0,$F731*(1-VLOOKUP($E731,'INFO_Matières recyclables'!$I$6:$M$14,4,0)))</f>
        <v>0</v>
      </c>
      <c r="Z731" s="67">
        <f>$G731+$H731+$I731+$J731+IF(ISBLANK($E731),0,$F731*VLOOKUP($E731,'INFO_Matières recyclables'!$I$6:$M$14,5,0))</f>
        <v>0</v>
      </c>
      <c r="AA731" s="67">
        <f>$K731+$L731+$M731+$N731+$O731+$P731+$Q731+$R731+IF(ISBLANK($E731),0,$F731*(1-VLOOKUP($E731,'INFO_Matières recyclables'!$I$6:$M$14,5,0)))</f>
        <v>0</v>
      </c>
    </row>
    <row r="732" spans="2:27" x14ac:dyDescent="0.35">
      <c r="B732" s="5"/>
      <c r="C732" s="5"/>
      <c r="D732" s="26"/>
      <c r="E732" s="56"/>
      <c r="F732" s="58"/>
      <c r="G732" s="54"/>
      <c r="H732" s="54"/>
      <c r="I732" s="54"/>
      <c r="J732" s="54"/>
      <c r="K732" s="54"/>
      <c r="L732" s="54"/>
      <c r="M732" s="54"/>
      <c r="N732" s="54"/>
      <c r="O732" s="54"/>
      <c r="P732" s="61"/>
      <c r="Q732" s="75"/>
      <c r="R732" s="66"/>
      <c r="T732" s="67">
        <f>$G732+$H732+$L732+IF(ISBLANK($E732),0,$F732*VLOOKUP($E732,'INFO_Matières recyclables'!$I$6:$M$14,2,0))</f>
        <v>0</v>
      </c>
      <c r="U732" s="67">
        <f>$I732+$J732+$K732+$M732+$N732+$O732+$P732+$Q732+$R732+IF(ISBLANK($E732),0,$F732*(1-VLOOKUP($E732,'INFO_Matières recyclables'!$I$6:$M$14,2,0)))</f>
        <v>0</v>
      </c>
      <c r="V732" s="67">
        <f>$G732+$H732+$K732+IF(ISBLANK($E732),0,$F732*VLOOKUP($E732,'INFO_Matières recyclables'!$I$6:$M$14,3,0))</f>
        <v>0</v>
      </c>
      <c r="W732" s="67">
        <f>$I732+$J732+$L732+$M732+$N732+$O732+$P732+$Q732+$R732+IF(ISBLANK($E732),0,$F732*(1-VLOOKUP($E732,'INFO_Matières recyclables'!$I$6:$M$14,3,0)))</f>
        <v>0</v>
      </c>
      <c r="X732" s="67">
        <f>$G732+$H732+$I732+IF(ISBLANK($E732),0,$F732*VLOOKUP($E732,'INFO_Matières recyclables'!$I$6:$M$14,4,0))</f>
        <v>0</v>
      </c>
      <c r="Y732" s="67">
        <f>$J732+$K732+$L732+$M732+$N732+$O732+$P732+$Q732+$R732+IF(ISBLANK($E732),0,$F732*(1-VLOOKUP($E732,'INFO_Matières recyclables'!$I$6:$M$14,4,0)))</f>
        <v>0</v>
      </c>
      <c r="Z732" s="67">
        <f>$G732+$H732+$I732+$J732+IF(ISBLANK($E732),0,$F732*VLOOKUP($E732,'INFO_Matières recyclables'!$I$6:$M$14,5,0))</f>
        <v>0</v>
      </c>
      <c r="AA732" s="67">
        <f>$K732+$L732+$M732+$N732+$O732+$P732+$Q732+$R732+IF(ISBLANK($E732),0,$F732*(1-VLOOKUP($E732,'INFO_Matières recyclables'!$I$6:$M$14,5,0)))</f>
        <v>0</v>
      </c>
    </row>
    <row r="733" spans="2:27" x14ac:dyDescent="0.35">
      <c r="B733" s="5"/>
      <c r="C733" s="5"/>
      <c r="D733" s="26"/>
      <c r="E733" s="56"/>
      <c r="F733" s="58"/>
      <c r="G733" s="54"/>
      <c r="H733" s="54"/>
      <c r="I733" s="54"/>
      <c r="J733" s="54"/>
      <c r="K733" s="54"/>
      <c r="L733" s="54"/>
      <c r="M733" s="54"/>
      <c r="N733" s="54"/>
      <c r="O733" s="54"/>
      <c r="P733" s="61"/>
      <c r="Q733" s="75"/>
      <c r="R733" s="66"/>
      <c r="T733" s="67">
        <f>$G733+$H733+$L733+IF(ISBLANK($E733),0,$F733*VLOOKUP($E733,'INFO_Matières recyclables'!$I$6:$M$14,2,0))</f>
        <v>0</v>
      </c>
      <c r="U733" s="67">
        <f>$I733+$J733+$K733+$M733+$N733+$O733+$P733+$Q733+$R733+IF(ISBLANK($E733),0,$F733*(1-VLOOKUP($E733,'INFO_Matières recyclables'!$I$6:$M$14,2,0)))</f>
        <v>0</v>
      </c>
      <c r="V733" s="67">
        <f>$G733+$H733+$K733+IF(ISBLANK($E733),0,$F733*VLOOKUP($E733,'INFO_Matières recyclables'!$I$6:$M$14,3,0))</f>
        <v>0</v>
      </c>
      <c r="W733" s="67">
        <f>$I733+$J733+$L733+$M733+$N733+$O733+$P733+$Q733+$R733+IF(ISBLANK($E733),0,$F733*(1-VLOOKUP($E733,'INFO_Matières recyclables'!$I$6:$M$14,3,0)))</f>
        <v>0</v>
      </c>
      <c r="X733" s="67">
        <f>$G733+$H733+$I733+IF(ISBLANK($E733),0,$F733*VLOOKUP($E733,'INFO_Matières recyclables'!$I$6:$M$14,4,0))</f>
        <v>0</v>
      </c>
      <c r="Y733" s="67">
        <f>$J733+$K733+$L733+$M733+$N733+$O733+$P733+$Q733+$R733+IF(ISBLANK($E733),0,$F733*(1-VLOOKUP($E733,'INFO_Matières recyclables'!$I$6:$M$14,4,0)))</f>
        <v>0</v>
      </c>
      <c r="Z733" s="67">
        <f>$G733+$H733+$I733+$J733+IF(ISBLANK($E733),0,$F733*VLOOKUP($E733,'INFO_Matières recyclables'!$I$6:$M$14,5,0))</f>
        <v>0</v>
      </c>
      <c r="AA733" s="67">
        <f>$K733+$L733+$M733+$N733+$O733+$P733+$Q733+$R733+IF(ISBLANK($E733),0,$F733*(1-VLOOKUP($E733,'INFO_Matières recyclables'!$I$6:$M$14,5,0)))</f>
        <v>0</v>
      </c>
    </row>
    <row r="734" spans="2:27" x14ac:dyDescent="0.35">
      <c r="B734" s="5"/>
      <c r="C734" s="5"/>
      <c r="D734" s="26"/>
      <c r="E734" s="56"/>
      <c r="F734" s="58"/>
      <c r="G734" s="54"/>
      <c r="H734" s="54"/>
      <c r="I734" s="54"/>
      <c r="J734" s="54"/>
      <c r="K734" s="54"/>
      <c r="L734" s="54"/>
      <c r="M734" s="54"/>
      <c r="N734" s="54"/>
      <c r="O734" s="54"/>
      <c r="P734" s="61"/>
      <c r="Q734" s="75"/>
      <c r="R734" s="66"/>
      <c r="T734" s="67">
        <f>$G734+$H734+$L734+IF(ISBLANK($E734),0,$F734*VLOOKUP($E734,'INFO_Matières recyclables'!$I$6:$M$14,2,0))</f>
        <v>0</v>
      </c>
      <c r="U734" s="67">
        <f>$I734+$J734+$K734+$M734+$N734+$O734+$P734+$Q734+$R734+IF(ISBLANK($E734),0,$F734*(1-VLOOKUP($E734,'INFO_Matières recyclables'!$I$6:$M$14,2,0)))</f>
        <v>0</v>
      </c>
      <c r="V734" s="67">
        <f>$G734+$H734+$K734+IF(ISBLANK($E734),0,$F734*VLOOKUP($E734,'INFO_Matières recyclables'!$I$6:$M$14,3,0))</f>
        <v>0</v>
      </c>
      <c r="W734" s="67">
        <f>$I734+$J734+$L734+$M734+$N734+$O734+$P734+$Q734+$R734+IF(ISBLANK($E734),0,$F734*(1-VLOOKUP($E734,'INFO_Matières recyclables'!$I$6:$M$14,3,0)))</f>
        <v>0</v>
      </c>
      <c r="X734" s="67">
        <f>$G734+$H734+$I734+IF(ISBLANK($E734),0,$F734*VLOOKUP($E734,'INFO_Matières recyclables'!$I$6:$M$14,4,0))</f>
        <v>0</v>
      </c>
      <c r="Y734" s="67">
        <f>$J734+$K734+$L734+$M734+$N734+$O734+$P734+$Q734+$R734+IF(ISBLANK($E734),0,$F734*(1-VLOOKUP($E734,'INFO_Matières recyclables'!$I$6:$M$14,4,0)))</f>
        <v>0</v>
      </c>
      <c r="Z734" s="67">
        <f>$G734+$H734+$I734+$J734+IF(ISBLANK($E734),0,$F734*VLOOKUP($E734,'INFO_Matières recyclables'!$I$6:$M$14,5,0))</f>
        <v>0</v>
      </c>
      <c r="AA734" s="67">
        <f>$K734+$L734+$M734+$N734+$O734+$P734+$Q734+$R734+IF(ISBLANK($E734),0,$F734*(1-VLOOKUP($E734,'INFO_Matières recyclables'!$I$6:$M$14,5,0)))</f>
        <v>0</v>
      </c>
    </row>
    <row r="735" spans="2:27" x14ac:dyDescent="0.35">
      <c r="B735" s="5"/>
      <c r="C735" s="5"/>
      <c r="D735" s="26"/>
      <c r="E735" s="56"/>
      <c r="F735" s="58"/>
      <c r="G735" s="54"/>
      <c r="H735" s="54"/>
      <c r="I735" s="54"/>
      <c r="J735" s="54"/>
      <c r="K735" s="54"/>
      <c r="L735" s="54"/>
      <c r="M735" s="54"/>
      <c r="N735" s="54"/>
      <c r="O735" s="54"/>
      <c r="P735" s="61"/>
      <c r="Q735" s="75"/>
      <c r="R735" s="66"/>
      <c r="T735" s="67">
        <f>$G735+$H735+$L735+IF(ISBLANK($E735),0,$F735*VLOOKUP($E735,'INFO_Matières recyclables'!$I$6:$M$14,2,0))</f>
        <v>0</v>
      </c>
      <c r="U735" s="67">
        <f>$I735+$J735+$K735+$M735+$N735+$O735+$P735+$Q735+$R735+IF(ISBLANK($E735),0,$F735*(1-VLOOKUP($E735,'INFO_Matières recyclables'!$I$6:$M$14,2,0)))</f>
        <v>0</v>
      </c>
      <c r="V735" s="67">
        <f>$G735+$H735+$K735+IF(ISBLANK($E735),0,$F735*VLOOKUP($E735,'INFO_Matières recyclables'!$I$6:$M$14,3,0))</f>
        <v>0</v>
      </c>
      <c r="W735" s="67">
        <f>$I735+$J735+$L735+$M735+$N735+$O735+$P735+$Q735+$R735+IF(ISBLANK($E735),0,$F735*(1-VLOOKUP($E735,'INFO_Matières recyclables'!$I$6:$M$14,3,0)))</f>
        <v>0</v>
      </c>
      <c r="X735" s="67">
        <f>$G735+$H735+$I735+IF(ISBLANK($E735),0,$F735*VLOOKUP($E735,'INFO_Matières recyclables'!$I$6:$M$14,4,0))</f>
        <v>0</v>
      </c>
      <c r="Y735" s="67">
        <f>$J735+$K735+$L735+$M735+$N735+$O735+$P735+$Q735+$R735+IF(ISBLANK($E735),0,$F735*(1-VLOOKUP($E735,'INFO_Matières recyclables'!$I$6:$M$14,4,0)))</f>
        <v>0</v>
      </c>
      <c r="Z735" s="67">
        <f>$G735+$H735+$I735+$J735+IF(ISBLANK($E735),0,$F735*VLOOKUP($E735,'INFO_Matières recyclables'!$I$6:$M$14,5,0))</f>
        <v>0</v>
      </c>
      <c r="AA735" s="67">
        <f>$K735+$L735+$M735+$N735+$O735+$P735+$Q735+$R735+IF(ISBLANK($E735),0,$F735*(1-VLOOKUP($E735,'INFO_Matières recyclables'!$I$6:$M$14,5,0)))</f>
        <v>0</v>
      </c>
    </row>
    <row r="736" spans="2:27" x14ac:dyDescent="0.35">
      <c r="B736" s="5"/>
      <c r="C736" s="5"/>
      <c r="D736" s="26"/>
      <c r="E736" s="56"/>
      <c r="F736" s="58"/>
      <c r="G736" s="54"/>
      <c r="H736" s="54"/>
      <c r="I736" s="54"/>
      <c r="J736" s="54"/>
      <c r="K736" s="54"/>
      <c r="L736" s="54"/>
      <c r="M736" s="54"/>
      <c r="N736" s="54"/>
      <c r="O736" s="54"/>
      <c r="P736" s="61"/>
      <c r="Q736" s="75"/>
      <c r="R736" s="66"/>
      <c r="T736" s="67">
        <f>$G736+$H736+$L736+IF(ISBLANK($E736),0,$F736*VLOOKUP($E736,'INFO_Matières recyclables'!$I$6:$M$14,2,0))</f>
        <v>0</v>
      </c>
      <c r="U736" s="67">
        <f>$I736+$J736+$K736+$M736+$N736+$O736+$P736+$Q736+$R736+IF(ISBLANK($E736),0,$F736*(1-VLOOKUP($E736,'INFO_Matières recyclables'!$I$6:$M$14,2,0)))</f>
        <v>0</v>
      </c>
      <c r="V736" s="67">
        <f>$G736+$H736+$K736+IF(ISBLANK($E736),0,$F736*VLOOKUP($E736,'INFO_Matières recyclables'!$I$6:$M$14,3,0))</f>
        <v>0</v>
      </c>
      <c r="W736" s="67">
        <f>$I736+$J736+$L736+$M736+$N736+$O736+$P736+$Q736+$R736+IF(ISBLANK($E736),0,$F736*(1-VLOOKUP($E736,'INFO_Matières recyclables'!$I$6:$M$14,3,0)))</f>
        <v>0</v>
      </c>
      <c r="X736" s="67">
        <f>$G736+$H736+$I736+IF(ISBLANK($E736),0,$F736*VLOOKUP($E736,'INFO_Matières recyclables'!$I$6:$M$14,4,0))</f>
        <v>0</v>
      </c>
      <c r="Y736" s="67">
        <f>$J736+$K736+$L736+$M736+$N736+$O736+$P736+$Q736+$R736+IF(ISBLANK($E736),0,$F736*(1-VLOOKUP($E736,'INFO_Matières recyclables'!$I$6:$M$14,4,0)))</f>
        <v>0</v>
      </c>
      <c r="Z736" s="67">
        <f>$G736+$H736+$I736+$J736+IF(ISBLANK($E736),0,$F736*VLOOKUP($E736,'INFO_Matières recyclables'!$I$6:$M$14,5,0))</f>
        <v>0</v>
      </c>
      <c r="AA736" s="67">
        <f>$K736+$L736+$M736+$N736+$O736+$P736+$Q736+$R736+IF(ISBLANK($E736),0,$F736*(1-VLOOKUP($E736,'INFO_Matières recyclables'!$I$6:$M$14,5,0)))</f>
        <v>0</v>
      </c>
    </row>
    <row r="737" spans="2:27" x14ac:dyDescent="0.35">
      <c r="B737" s="5"/>
      <c r="C737" s="5"/>
      <c r="D737" s="26"/>
      <c r="E737" s="56"/>
      <c r="F737" s="58"/>
      <c r="G737" s="54"/>
      <c r="H737" s="54"/>
      <c r="I737" s="54"/>
      <c r="J737" s="54"/>
      <c r="K737" s="54"/>
      <c r="L737" s="54"/>
      <c r="M737" s="54"/>
      <c r="N737" s="54"/>
      <c r="O737" s="54"/>
      <c r="P737" s="61"/>
      <c r="Q737" s="75"/>
      <c r="R737" s="66"/>
      <c r="T737" s="67">
        <f>$G737+$H737+$L737+IF(ISBLANK($E737),0,$F737*VLOOKUP($E737,'INFO_Matières recyclables'!$I$6:$M$14,2,0))</f>
        <v>0</v>
      </c>
      <c r="U737" s="67">
        <f>$I737+$J737+$K737+$M737+$N737+$O737+$P737+$Q737+$R737+IF(ISBLANK($E737),0,$F737*(1-VLOOKUP($E737,'INFO_Matières recyclables'!$I$6:$M$14,2,0)))</f>
        <v>0</v>
      </c>
      <c r="V737" s="67">
        <f>$G737+$H737+$K737+IF(ISBLANK($E737),0,$F737*VLOOKUP($E737,'INFO_Matières recyclables'!$I$6:$M$14,3,0))</f>
        <v>0</v>
      </c>
      <c r="W737" s="67">
        <f>$I737+$J737+$L737+$M737+$N737+$O737+$P737+$Q737+$R737+IF(ISBLANK($E737),0,$F737*(1-VLOOKUP($E737,'INFO_Matières recyclables'!$I$6:$M$14,3,0)))</f>
        <v>0</v>
      </c>
      <c r="X737" s="67">
        <f>$G737+$H737+$I737+IF(ISBLANK($E737),0,$F737*VLOOKUP($E737,'INFO_Matières recyclables'!$I$6:$M$14,4,0))</f>
        <v>0</v>
      </c>
      <c r="Y737" s="67">
        <f>$J737+$K737+$L737+$M737+$N737+$O737+$P737+$Q737+$R737+IF(ISBLANK($E737),0,$F737*(1-VLOOKUP($E737,'INFO_Matières recyclables'!$I$6:$M$14,4,0)))</f>
        <v>0</v>
      </c>
      <c r="Z737" s="67">
        <f>$G737+$H737+$I737+$J737+IF(ISBLANK($E737),0,$F737*VLOOKUP($E737,'INFO_Matières recyclables'!$I$6:$M$14,5,0))</f>
        <v>0</v>
      </c>
      <c r="AA737" s="67">
        <f>$K737+$L737+$M737+$N737+$O737+$P737+$Q737+$R737+IF(ISBLANK($E737),0,$F737*(1-VLOOKUP($E737,'INFO_Matières recyclables'!$I$6:$M$14,5,0)))</f>
        <v>0</v>
      </c>
    </row>
    <row r="738" spans="2:27" x14ac:dyDescent="0.35">
      <c r="B738" s="5"/>
      <c r="C738" s="5"/>
      <c r="D738" s="26"/>
      <c r="E738" s="56"/>
      <c r="F738" s="58"/>
      <c r="G738" s="54"/>
      <c r="H738" s="54"/>
      <c r="I738" s="54"/>
      <c r="J738" s="54"/>
      <c r="K738" s="54"/>
      <c r="L738" s="54"/>
      <c r="M738" s="54"/>
      <c r="N738" s="54"/>
      <c r="O738" s="54"/>
      <c r="P738" s="61"/>
      <c r="Q738" s="75"/>
      <c r="R738" s="66"/>
      <c r="T738" s="67">
        <f>$G738+$H738+$L738+IF(ISBLANK($E738),0,$F738*VLOOKUP($E738,'INFO_Matières recyclables'!$I$6:$M$14,2,0))</f>
        <v>0</v>
      </c>
      <c r="U738" s="67">
        <f>$I738+$J738+$K738+$M738+$N738+$O738+$P738+$Q738+$R738+IF(ISBLANK($E738),0,$F738*(1-VLOOKUP($E738,'INFO_Matières recyclables'!$I$6:$M$14,2,0)))</f>
        <v>0</v>
      </c>
      <c r="V738" s="67">
        <f>$G738+$H738+$K738+IF(ISBLANK($E738),0,$F738*VLOOKUP($E738,'INFO_Matières recyclables'!$I$6:$M$14,3,0))</f>
        <v>0</v>
      </c>
      <c r="W738" s="67">
        <f>$I738+$J738+$L738+$M738+$N738+$O738+$P738+$Q738+$R738+IF(ISBLANK($E738),0,$F738*(1-VLOOKUP($E738,'INFO_Matières recyclables'!$I$6:$M$14,3,0)))</f>
        <v>0</v>
      </c>
      <c r="X738" s="67">
        <f>$G738+$H738+$I738+IF(ISBLANK($E738),0,$F738*VLOOKUP($E738,'INFO_Matières recyclables'!$I$6:$M$14,4,0))</f>
        <v>0</v>
      </c>
      <c r="Y738" s="67">
        <f>$J738+$K738+$L738+$M738+$N738+$O738+$P738+$Q738+$R738+IF(ISBLANK($E738),0,$F738*(1-VLOOKUP($E738,'INFO_Matières recyclables'!$I$6:$M$14,4,0)))</f>
        <v>0</v>
      </c>
      <c r="Z738" s="67">
        <f>$G738+$H738+$I738+$J738+IF(ISBLANK($E738),0,$F738*VLOOKUP($E738,'INFO_Matières recyclables'!$I$6:$M$14,5,0))</f>
        <v>0</v>
      </c>
      <c r="AA738" s="67">
        <f>$K738+$L738+$M738+$N738+$O738+$P738+$Q738+$R738+IF(ISBLANK($E738),0,$F738*(1-VLOOKUP($E738,'INFO_Matières recyclables'!$I$6:$M$14,5,0)))</f>
        <v>0</v>
      </c>
    </row>
    <row r="739" spans="2:27" x14ac:dyDescent="0.35">
      <c r="B739" s="5"/>
      <c r="C739" s="5"/>
      <c r="D739" s="26"/>
      <c r="E739" s="56"/>
      <c r="F739" s="58"/>
      <c r="G739" s="54"/>
      <c r="H739" s="54"/>
      <c r="I739" s="54"/>
      <c r="J739" s="54"/>
      <c r="K739" s="54"/>
      <c r="L739" s="54"/>
      <c r="M739" s="54"/>
      <c r="N739" s="54"/>
      <c r="O739" s="54"/>
      <c r="P739" s="61"/>
      <c r="Q739" s="75"/>
      <c r="R739" s="66"/>
      <c r="T739" s="67">
        <f>$G739+$H739+$L739+IF(ISBLANK($E739),0,$F739*VLOOKUP($E739,'INFO_Matières recyclables'!$I$6:$M$14,2,0))</f>
        <v>0</v>
      </c>
      <c r="U739" s="67">
        <f>$I739+$J739+$K739+$M739+$N739+$O739+$P739+$Q739+$R739+IF(ISBLANK($E739),0,$F739*(1-VLOOKUP($E739,'INFO_Matières recyclables'!$I$6:$M$14,2,0)))</f>
        <v>0</v>
      </c>
      <c r="V739" s="67">
        <f>$G739+$H739+$K739+IF(ISBLANK($E739),0,$F739*VLOOKUP($E739,'INFO_Matières recyclables'!$I$6:$M$14,3,0))</f>
        <v>0</v>
      </c>
      <c r="W739" s="67">
        <f>$I739+$J739+$L739+$M739+$N739+$O739+$P739+$Q739+$R739+IF(ISBLANK($E739),0,$F739*(1-VLOOKUP($E739,'INFO_Matières recyclables'!$I$6:$M$14,3,0)))</f>
        <v>0</v>
      </c>
      <c r="X739" s="67">
        <f>$G739+$H739+$I739+IF(ISBLANK($E739),0,$F739*VLOOKUP($E739,'INFO_Matières recyclables'!$I$6:$M$14,4,0))</f>
        <v>0</v>
      </c>
      <c r="Y739" s="67">
        <f>$J739+$K739+$L739+$M739+$N739+$O739+$P739+$Q739+$R739+IF(ISBLANK($E739),0,$F739*(1-VLOOKUP($E739,'INFO_Matières recyclables'!$I$6:$M$14,4,0)))</f>
        <v>0</v>
      </c>
      <c r="Z739" s="67">
        <f>$G739+$H739+$I739+$J739+IF(ISBLANK($E739),0,$F739*VLOOKUP($E739,'INFO_Matières recyclables'!$I$6:$M$14,5,0))</f>
        <v>0</v>
      </c>
      <c r="AA739" s="67">
        <f>$K739+$L739+$M739+$N739+$O739+$P739+$Q739+$R739+IF(ISBLANK($E739),0,$F739*(1-VLOOKUP($E739,'INFO_Matières recyclables'!$I$6:$M$14,5,0)))</f>
        <v>0</v>
      </c>
    </row>
    <row r="740" spans="2:27" x14ac:dyDescent="0.35">
      <c r="B740" s="5"/>
      <c r="C740" s="5"/>
      <c r="D740" s="26"/>
      <c r="E740" s="56"/>
      <c r="F740" s="58"/>
      <c r="G740" s="54"/>
      <c r="H740" s="54"/>
      <c r="I740" s="54"/>
      <c r="J740" s="54"/>
      <c r="K740" s="54"/>
      <c r="L740" s="54"/>
      <c r="M740" s="54"/>
      <c r="N740" s="54"/>
      <c r="O740" s="54"/>
      <c r="P740" s="61"/>
      <c r="Q740" s="75"/>
      <c r="R740" s="66"/>
      <c r="T740" s="67">
        <f>$G740+$H740+$L740+IF(ISBLANK($E740),0,$F740*VLOOKUP($E740,'INFO_Matières recyclables'!$I$6:$M$14,2,0))</f>
        <v>0</v>
      </c>
      <c r="U740" s="67">
        <f>$I740+$J740+$K740+$M740+$N740+$O740+$P740+$Q740+$R740+IF(ISBLANK($E740),0,$F740*(1-VLOOKUP($E740,'INFO_Matières recyclables'!$I$6:$M$14,2,0)))</f>
        <v>0</v>
      </c>
      <c r="V740" s="67">
        <f>$G740+$H740+$K740+IF(ISBLANK($E740),0,$F740*VLOOKUP($E740,'INFO_Matières recyclables'!$I$6:$M$14,3,0))</f>
        <v>0</v>
      </c>
      <c r="W740" s="67">
        <f>$I740+$J740+$L740+$M740+$N740+$O740+$P740+$Q740+$R740+IF(ISBLANK($E740),0,$F740*(1-VLOOKUP($E740,'INFO_Matières recyclables'!$I$6:$M$14,3,0)))</f>
        <v>0</v>
      </c>
      <c r="X740" s="67">
        <f>$G740+$H740+$I740+IF(ISBLANK($E740),0,$F740*VLOOKUP($E740,'INFO_Matières recyclables'!$I$6:$M$14,4,0))</f>
        <v>0</v>
      </c>
      <c r="Y740" s="67">
        <f>$J740+$K740+$L740+$M740+$N740+$O740+$P740+$Q740+$R740+IF(ISBLANK($E740),0,$F740*(1-VLOOKUP($E740,'INFO_Matières recyclables'!$I$6:$M$14,4,0)))</f>
        <v>0</v>
      </c>
      <c r="Z740" s="67">
        <f>$G740+$H740+$I740+$J740+IF(ISBLANK($E740),0,$F740*VLOOKUP($E740,'INFO_Matières recyclables'!$I$6:$M$14,5,0))</f>
        <v>0</v>
      </c>
      <c r="AA740" s="67">
        <f>$K740+$L740+$M740+$N740+$O740+$P740+$Q740+$R740+IF(ISBLANK($E740),0,$F740*(1-VLOOKUP($E740,'INFO_Matières recyclables'!$I$6:$M$14,5,0)))</f>
        <v>0</v>
      </c>
    </row>
    <row r="741" spans="2:27" x14ac:dyDescent="0.35">
      <c r="B741" s="5"/>
      <c r="C741" s="5"/>
      <c r="D741" s="26"/>
      <c r="E741" s="56"/>
      <c r="F741" s="58"/>
      <c r="G741" s="54"/>
      <c r="H741" s="54"/>
      <c r="I741" s="54"/>
      <c r="J741" s="54"/>
      <c r="K741" s="54"/>
      <c r="L741" s="54"/>
      <c r="M741" s="54"/>
      <c r="N741" s="54"/>
      <c r="O741" s="54"/>
      <c r="P741" s="61"/>
      <c r="Q741" s="75"/>
      <c r="R741" s="66"/>
      <c r="T741" s="67">
        <f>$G741+$H741+$L741+IF(ISBLANK($E741),0,$F741*VLOOKUP($E741,'INFO_Matières recyclables'!$I$6:$M$14,2,0))</f>
        <v>0</v>
      </c>
      <c r="U741" s="67">
        <f>$I741+$J741+$K741+$M741+$N741+$O741+$P741+$Q741+$R741+IF(ISBLANK($E741),0,$F741*(1-VLOOKUP($E741,'INFO_Matières recyclables'!$I$6:$M$14,2,0)))</f>
        <v>0</v>
      </c>
      <c r="V741" s="67">
        <f>$G741+$H741+$K741+IF(ISBLANK($E741),0,$F741*VLOOKUP($E741,'INFO_Matières recyclables'!$I$6:$M$14,3,0))</f>
        <v>0</v>
      </c>
      <c r="W741" s="67">
        <f>$I741+$J741+$L741+$M741+$N741+$O741+$P741+$Q741+$R741+IF(ISBLANK($E741),0,$F741*(1-VLOOKUP($E741,'INFO_Matières recyclables'!$I$6:$M$14,3,0)))</f>
        <v>0</v>
      </c>
      <c r="X741" s="67">
        <f>$G741+$H741+$I741+IF(ISBLANK($E741),0,$F741*VLOOKUP($E741,'INFO_Matières recyclables'!$I$6:$M$14,4,0))</f>
        <v>0</v>
      </c>
      <c r="Y741" s="67">
        <f>$J741+$K741+$L741+$M741+$N741+$O741+$P741+$Q741+$R741+IF(ISBLANK($E741),0,$F741*(1-VLOOKUP($E741,'INFO_Matières recyclables'!$I$6:$M$14,4,0)))</f>
        <v>0</v>
      </c>
      <c r="Z741" s="67">
        <f>$G741+$H741+$I741+$J741+IF(ISBLANK($E741),0,$F741*VLOOKUP($E741,'INFO_Matières recyclables'!$I$6:$M$14,5,0))</f>
        <v>0</v>
      </c>
      <c r="AA741" s="67">
        <f>$K741+$L741+$M741+$N741+$O741+$P741+$Q741+$R741+IF(ISBLANK($E741),0,$F741*(1-VLOOKUP($E741,'INFO_Matières recyclables'!$I$6:$M$14,5,0)))</f>
        <v>0</v>
      </c>
    </row>
    <row r="742" spans="2:27" x14ac:dyDescent="0.35">
      <c r="B742" s="5"/>
      <c r="C742" s="5"/>
      <c r="D742" s="26"/>
      <c r="E742" s="56"/>
      <c r="F742" s="58"/>
      <c r="G742" s="54"/>
      <c r="H742" s="54"/>
      <c r="I742" s="54"/>
      <c r="J742" s="54"/>
      <c r="K742" s="54"/>
      <c r="L742" s="54"/>
      <c r="M742" s="54"/>
      <c r="N742" s="54"/>
      <c r="O742" s="54"/>
      <c r="P742" s="61"/>
      <c r="Q742" s="75"/>
      <c r="R742" s="66"/>
      <c r="T742" s="67">
        <f>$G742+$H742+$L742+IF(ISBLANK($E742),0,$F742*VLOOKUP($E742,'INFO_Matières recyclables'!$I$6:$M$14,2,0))</f>
        <v>0</v>
      </c>
      <c r="U742" s="67">
        <f>$I742+$J742+$K742+$M742+$N742+$O742+$P742+$Q742+$R742+IF(ISBLANK($E742),0,$F742*(1-VLOOKUP($E742,'INFO_Matières recyclables'!$I$6:$M$14,2,0)))</f>
        <v>0</v>
      </c>
      <c r="V742" s="67">
        <f>$G742+$H742+$K742+IF(ISBLANK($E742),0,$F742*VLOOKUP($E742,'INFO_Matières recyclables'!$I$6:$M$14,3,0))</f>
        <v>0</v>
      </c>
      <c r="W742" s="67">
        <f>$I742+$J742+$L742+$M742+$N742+$O742+$P742+$Q742+$R742+IF(ISBLANK($E742),0,$F742*(1-VLOOKUP($E742,'INFO_Matières recyclables'!$I$6:$M$14,3,0)))</f>
        <v>0</v>
      </c>
      <c r="X742" s="67">
        <f>$G742+$H742+$I742+IF(ISBLANK($E742),0,$F742*VLOOKUP($E742,'INFO_Matières recyclables'!$I$6:$M$14,4,0))</f>
        <v>0</v>
      </c>
      <c r="Y742" s="67">
        <f>$J742+$K742+$L742+$M742+$N742+$O742+$P742+$Q742+$R742+IF(ISBLANK($E742),0,$F742*(1-VLOOKUP($E742,'INFO_Matières recyclables'!$I$6:$M$14,4,0)))</f>
        <v>0</v>
      </c>
      <c r="Z742" s="67">
        <f>$G742+$H742+$I742+$J742+IF(ISBLANK($E742),0,$F742*VLOOKUP($E742,'INFO_Matières recyclables'!$I$6:$M$14,5,0))</f>
        <v>0</v>
      </c>
      <c r="AA742" s="67">
        <f>$K742+$L742+$M742+$N742+$O742+$P742+$Q742+$R742+IF(ISBLANK($E742),0,$F742*(1-VLOOKUP($E742,'INFO_Matières recyclables'!$I$6:$M$14,5,0)))</f>
        <v>0</v>
      </c>
    </row>
    <row r="743" spans="2:27" x14ac:dyDescent="0.35">
      <c r="B743" s="5"/>
      <c r="C743" s="5"/>
      <c r="D743" s="26"/>
      <c r="E743" s="56"/>
      <c r="F743" s="58"/>
      <c r="G743" s="54"/>
      <c r="H743" s="54"/>
      <c r="I743" s="54"/>
      <c r="J743" s="54"/>
      <c r="K743" s="54"/>
      <c r="L743" s="54"/>
      <c r="M743" s="54"/>
      <c r="N743" s="54"/>
      <c r="O743" s="54"/>
      <c r="P743" s="61"/>
      <c r="Q743" s="75"/>
      <c r="R743" s="66"/>
      <c r="T743" s="67">
        <f>$G743+$H743+$L743+IF(ISBLANK($E743),0,$F743*VLOOKUP($E743,'INFO_Matières recyclables'!$I$6:$M$14,2,0))</f>
        <v>0</v>
      </c>
      <c r="U743" s="67">
        <f>$I743+$J743+$K743+$M743+$N743+$O743+$P743+$Q743+$R743+IF(ISBLANK($E743),0,$F743*(1-VLOOKUP($E743,'INFO_Matières recyclables'!$I$6:$M$14,2,0)))</f>
        <v>0</v>
      </c>
      <c r="V743" s="67">
        <f>$G743+$H743+$K743+IF(ISBLANK($E743),0,$F743*VLOOKUP($E743,'INFO_Matières recyclables'!$I$6:$M$14,3,0))</f>
        <v>0</v>
      </c>
      <c r="W743" s="67">
        <f>$I743+$J743+$L743+$M743+$N743+$O743+$P743+$Q743+$R743+IF(ISBLANK($E743),0,$F743*(1-VLOOKUP($E743,'INFO_Matières recyclables'!$I$6:$M$14,3,0)))</f>
        <v>0</v>
      </c>
      <c r="X743" s="67">
        <f>$G743+$H743+$I743+IF(ISBLANK($E743),0,$F743*VLOOKUP($E743,'INFO_Matières recyclables'!$I$6:$M$14,4,0))</f>
        <v>0</v>
      </c>
      <c r="Y743" s="67">
        <f>$J743+$K743+$L743+$M743+$N743+$O743+$P743+$Q743+$R743+IF(ISBLANK($E743),0,$F743*(1-VLOOKUP($E743,'INFO_Matières recyclables'!$I$6:$M$14,4,0)))</f>
        <v>0</v>
      </c>
      <c r="Z743" s="67">
        <f>$G743+$H743+$I743+$J743+IF(ISBLANK($E743),0,$F743*VLOOKUP($E743,'INFO_Matières recyclables'!$I$6:$M$14,5,0))</f>
        <v>0</v>
      </c>
      <c r="AA743" s="67">
        <f>$K743+$L743+$M743+$N743+$O743+$P743+$Q743+$R743+IF(ISBLANK($E743),0,$F743*(1-VLOOKUP($E743,'INFO_Matières recyclables'!$I$6:$M$14,5,0)))</f>
        <v>0</v>
      </c>
    </row>
    <row r="744" spans="2:27" x14ac:dyDescent="0.35">
      <c r="B744" s="5"/>
      <c r="C744" s="5"/>
      <c r="D744" s="26"/>
      <c r="E744" s="56"/>
      <c r="F744" s="58"/>
      <c r="G744" s="54"/>
      <c r="H744" s="54"/>
      <c r="I744" s="54"/>
      <c r="J744" s="54"/>
      <c r="K744" s="54"/>
      <c r="L744" s="54"/>
      <c r="M744" s="54"/>
      <c r="N744" s="54"/>
      <c r="O744" s="54"/>
      <c r="P744" s="61"/>
      <c r="Q744" s="75"/>
      <c r="R744" s="66"/>
      <c r="T744" s="67">
        <f>$G744+$H744+$L744+IF(ISBLANK($E744),0,$F744*VLOOKUP($E744,'INFO_Matières recyclables'!$I$6:$M$14,2,0))</f>
        <v>0</v>
      </c>
      <c r="U744" s="67">
        <f>$I744+$J744+$K744+$M744+$N744+$O744+$P744+$Q744+$R744+IF(ISBLANK($E744),0,$F744*(1-VLOOKUP($E744,'INFO_Matières recyclables'!$I$6:$M$14,2,0)))</f>
        <v>0</v>
      </c>
      <c r="V744" s="67">
        <f>$G744+$H744+$K744+IF(ISBLANK($E744),0,$F744*VLOOKUP($E744,'INFO_Matières recyclables'!$I$6:$M$14,3,0))</f>
        <v>0</v>
      </c>
      <c r="W744" s="67">
        <f>$I744+$J744+$L744+$M744+$N744+$O744+$P744+$Q744+$R744+IF(ISBLANK($E744),0,$F744*(1-VLOOKUP($E744,'INFO_Matières recyclables'!$I$6:$M$14,3,0)))</f>
        <v>0</v>
      </c>
      <c r="X744" s="67">
        <f>$G744+$H744+$I744+IF(ISBLANK($E744),0,$F744*VLOOKUP($E744,'INFO_Matières recyclables'!$I$6:$M$14,4,0))</f>
        <v>0</v>
      </c>
      <c r="Y744" s="67">
        <f>$J744+$K744+$L744+$M744+$N744+$O744+$P744+$Q744+$R744+IF(ISBLANK($E744),0,$F744*(1-VLOOKUP($E744,'INFO_Matières recyclables'!$I$6:$M$14,4,0)))</f>
        <v>0</v>
      </c>
      <c r="Z744" s="67">
        <f>$G744+$H744+$I744+$J744+IF(ISBLANK($E744),0,$F744*VLOOKUP($E744,'INFO_Matières recyclables'!$I$6:$M$14,5,0))</f>
        <v>0</v>
      </c>
      <c r="AA744" s="67">
        <f>$K744+$L744+$M744+$N744+$O744+$P744+$Q744+$R744+IF(ISBLANK($E744),0,$F744*(1-VLOOKUP($E744,'INFO_Matières recyclables'!$I$6:$M$14,5,0)))</f>
        <v>0</v>
      </c>
    </row>
    <row r="745" spans="2:27" x14ac:dyDescent="0.35">
      <c r="B745" s="5"/>
      <c r="C745" s="5"/>
      <c r="D745" s="26"/>
      <c r="E745" s="56"/>
      <c r="F745" s="58"/>
      <c r="G745" s="54"/>
      <c r="H745" s="54"/>
      <c r="I745" s="54"/>
      <c r="J745" s="54"/>
      <c r="K745" s="54"/>
      <c r="L745" s="54"/>
      <c r="M745" s="54"/>
      <c r="N745" s="54"/>
      <c r="O745" s="54"/>
      <c r="P745" s="61"/>
      <c r="Q745" s="75"/>
      <c r="R745" s="66"/>
      <c r="T745" s="67">
        <f>$G745+$H745+$L745+IF(ISBLANK($E745),0,$F745*VLOOKUP($E745,'INFO_Matières recyclables'!$I$6:$M$14,2,0))</f>
        <v>0</v>
      </c>
      <c r="U745" s="67">
        <f>$I745+$J745+$K745+$M745+$N745+$O745+$P745+$Q745+$R745+IF(ISBLANK($E745),0,$F745*(1-VLOOKUP($E745,'INFO_Matières recyclables'!$I$6:$M$14,2,0)))</f>
        <v>0</v>
      </c>
      <c r="V745" s="67">
        <f>$G745+$H745+$K745+IF(ISBLANK($E745),0,$F745*VLOOKUP($E745,'INFO_Matières recyclables'!$I$6:$M$14,3,0))</f>
        <v>0</v>
      </c>
      <c r="W745" s="67">
        <f>$I745+$J745+$L745+$M745+$N745+$O745+$P745+$Q745+$R745+IF(ISBLANK($E745),0,$F745*(1-VLOOKUP($E745,'INFO_Matières recyclables'!$I$6:$M$14,3,0)))</f>
        <v>0</v>
      </c>
      <c r="X745" s="67">
        <f>$G745+$H745+$I745+IF(ISBLANK($E745),0,$F745*VLOOKUP($E745,'INFO_Matières recyclables'!$I$6:$M$14,4,0))</f>
        <v>0</v>
      </c>
      <c r="Y745" s="67">
        <f>$J745+$K745+$L745+$M745+$N745+$O745+$P745+$Q745+$R745+IF(ISBLANK($E745),0,$F745*(1-VLOOKUP($E745,'INFO_Matières recyclables'!$I$6:$M$14,4,0)))</f>
        <v>0</v>
      </c>
      <c r="Z745" s="67">
        <f>$G745+$H745+$I745+$J745+IF(ISBLANK($E745),0,$F745*VLOOKUP($E745,'INFO_Matières recyclables'!$I$6:$M$14,5,0))</f>
        <v>0</v>
      </c>
      <c r="AA745" s="67">
        <f>$K745+$L745+$M745+$N745+$O745+$P745+$Q745+$R745+IF(ISBLANK($E745),0,$F745*(1-VLOOKUP($E745,'INFO_Matières recyclables'!$I$6:$M$14,5,0)))</f>
        <v>0</v>
      </c>
    </row>
    <row r="746" spans="2:27" x14ac:dyDescent="0.35">
      <c r="B746" s="5"/>
      <c r="C746" s="5"/>
      <c r="D746" s="26"/>
      <c r="E746" s="56"/>
      <c r="F746" s="58"/>
      <c r="G746" s="54"/>
      <c r="H746" s="54"/>
      <c r="I746" s="54"/>
      <c r="J746" s="54"/>
      <c r="K746" s="54"/>
      <c r="L746" s="54"/>
      <c r="M746" s="54"/>
      <c r="N746" s="54"/>
      <c r="O746" s="54"/>
      <c r="P746" s="61"/>
      <c r="Q746" s="75"/>
      <c r="R746" s="66"/>
      <c r="T746" s="67">
        <f>$G746+$H746+$L746+IF(ISBLANK($E746),0,$F746*VLOOKUP($E746,'INFO_Matières recyclables'!$I$6:$M$14,2,0))</f>
        <v>0</v>
      </c>
      <c r="U746" s="67">
        <f>$I746+$J746+$K746+$M746+$N746+$O746+$P746+$Q746+$R746+IF(ISBLANK($E746),0,$F746*(1-VLOOKUP($E746,'INFO_Matières recyclables'!$I$6:$M$14,2,0)))</f>
        <v>0</v>
      </c>
      <c r="V746" s="67">
        <f>$G746+$H746+$K746+IF(ISBLANK($E746),0,$F746*VLOOKUP($E746,'INFO_Matières recyclables'!$I$6:$M$14,3,0))</f>
        <v>0</v>
      </c>
      <c r="W746" s="67">
        <f>$I746+$J746+$L746+$M746+$N746+$O746+$P746+$Q746+$R746+IF(ISBLANK($E746),0,$F746*(1-VLOOKUP($E746,'INFO_Matières recyclables'!$I$6:$M$14,3,0)))</f>
        <v>0</v>
      </c>
      <c r="X746" s="67">
        <f>$G746+$H746+$I746+IF(ISBLANK($E746),0,$F746*VLOOKUP($E746,'INFO_Matières recyclables'!$I$6:$M$14,4,0))</f>
        <v>0</v>
      </c>
      <c r="Y746" s="67">
        <f>$J746+$K746+$L746+$M746+$N746+$O746+$P746+$Q746+$R746+IF(ISBLANK($E746),0,$F746*(1-VLOOKUP($E746,'INFO_Matières recyclables'!$I$6:$M$14,4,0)))</f>
        <v>0</v>
      </c>
      <c r="Z746" s="67">
        <f>$G746+$H746+$I746+$J746+IF(ISBLANK($E746),0,$F746*VLOOKUP($E746,'INFO_Matières recyclables'!$I$6:$M$14,5,0))</f>
        <v>0</v>
      </c>
      <c r="AA746" s="67">
        <f>$K746+$L746+$M746+$N746+$O746+$P746+$Q746+$R746+IF(ISBLANK($E746),0,$F746*(1-VLOOKUP($E746,'INFO_Matières recyclables'!$I$6:$M$14,5,0)))</f>
        <v>0</v>
      </c>
    </row>
    <row r="747" spans="2:27" x14ac:dyDescent="0.35">
      <c r="B747" s="5"/>
      <c r="C747" s="5"/>
      <c r="D747" s="26"/>
      <c r="E747" s="56"/>
      <c r="F747" s="58"/>
      <c r="G747" s="54"/>
      <c r="H747" s="54"/>
      <c r="I747" s="54"/>
      <c r="J747" s="54"/>
      <c r="K747" s="54"/>
      <c r="L747" s="54"/>
      <c r="M747" s="54"/>
      <c r="N747" s="54"/>
      <c r="O747" s="54"/>
      <c r="P747" s="61"/>
      <c r="Q747" s="75"/>
      <c r="R747" s="66"/>
      <c r="T747" s="67">
        <f>$G747+$H747+$L747+IF(ISBLANK($E747),0,$F747*VLOOKUP($E747,'INFO_Matières recyclables'!$I$6:$M$14,2,0))</f>
        <v>0</v>
      </c>
      <c r="U747" s="67">
        <f>$I747+$J747+$K747+$M747+$N747+$O747+$P747+$Q747+$R747+IF(ISBLANK($E747),0,$F747*(1-VLOOKUP($E747,'INFO_Matières recyclables'!$I$6:$M$14,2,0)))</f>
        <v>0</v>
      </c>
      <c r="V747" s="67">
        <f>$G747+$H747+$K747+IF(ISBLANK($E747),0,$F747*VLOOKUP($E747,'INFO_Matières recyclables'!$I$6:$M$14,3,0))</f>
        <v>0</v>
      </c>
      <c r="W747" s="67">
        <f>$I747+$J747+$L747+$M747+$N747+$O747+$P747+$Q747+$R747+IF(ISBLANK($E747),0,$F747*(1-VLOOKUP($E747,'INFO_Matières recyclables'!$I$6:$M$14,3,0)))</f>
        <v>0</v>
      </c>
      <c r="X747" s="67">
        <f>$G747+$H747+$I747+IF(ISBLANK($E747),0,$F747*VLOOKUP($E747,'INFO_Matières recyclables'!$I$6:$M$14,4,0))</f>
        <v>0</v>
      </c>
      <c r="Y747" s="67">
        <f>$J747+$K747+$L747+$M747+$N747+$O747+$P747+$Q747+$R747+IF(ISBLANK($E747),0,$F747*(1-VLOOKUP($E747,'INFO_Matières recyclables'!$I$6:$M$14,4,0)))</f>
        <v>0</v>
      </c>
      <c r="Z747" s="67">
        <f>$G747+$H747+$I747+$J747+IF(ISBLANK($E747),0,$F747*VLOOKUP($E747,'INFO_Matières recyclables'!$I$6:$M$14,5,0))</f>
        <v>0</v>
      </c>
      <c r="AA747" s="67">
        <f>$K747+$L747+$M747+$N747+$O747+$P747+$Q747+$R747+IF(ISBLANK($E747),0,$F747*(1-VLOOKUP($E747,'INFO_Matières recyclables'!$I$6:$M$14,5,0)))</f>
        <v>0</v>
      </c>
    </row>
    <row r="748" spans="2:27" x14ac:dyDescent="0.35">
      <c r="B748" s="5"/>
      <c r="C748" s="5"/>
      <c r="D748" s="26"/>
      <c r="E748" s="56"/>
      <c r="F748" s="58"/>
      <c r="G748" s="54"/>
      <c r="H748" s="54"/>
      <c r="I748" s="54"/>
      <c r="J748" s="54"/>
      <c r="K748" s="54"/>
      <c r="L748" s="54"/>
      <c r="M748" s="54"/>
      <c r="N748" s="54"/>
      <c r="O748" s="54"/>
      <c r="P748" s="61"/>
      <c r="Q748" s="75"/>
      <c r="R748" s="66"/>
      <c r="T748" s="67">
        <f>$G748+$H748+$L748+IF(ISBLANK($E748),0,$F748*VLOOKUP($E748,'INFO_Matières recyclables'!$I$6:$M$14,2,0))</f>
        <v>0</v>
      </c>
      <c r="U748" s="67">
        <f>$I748+$J748+$K748+$M748+$N748+$O748+$P748+$Q748+$R748+IF(ISBLANK($E748),0,$F748*(1-VLOOKUP($E748,'INFO_Matières recyclables'!$I$6:$M$14,2,0)))</f>
        <v>0</v>
      </c>
      <c r="V748" s="67">
        <f>$G748+$H748+$K748+IF(ISBLANK($E748),0,$F748*VLOOKUP($E748,'INFO_Matières recyclables'!$I$6:$M$14,3,0))</f>
        <v>0</v>
      </c>
      <c r="W748" s="67">
        <f>$I748+$J748+$L748+$M748+$N748+$O748+$P748+$Q748+$R748+IF(ISBLANK($E748),0,$F748*(1-VLOOKUP($E748,'INFO_Matières recyclables'!$I$6:$M$14,3,0)))</f>
        <v>0</v>
      </c>
      <c r="X748" s="67">
        <f>$G748+$H748+$I748+IF(ISBLANK($E748),0,$F748*VLOOKUP($E748,'INFO_Matières recyclables'!$I$6:$M$14,4,0))</f>
        <v>0</v>
      </c>
      <c r="Y748" s="67">
        <f>$J748+$K748+$L748+$M748+$N748+$O748+$P748+$Q748+$R748+IF(ISBLANK($E748),0,$F748*(1-VLOOKUP($E748,'INFO_Matières recyclables'!$I$6:$M$14,4,0)))</f>
        <v>0</v>
      </c>
      <c r="Z748" s="67">
        <f>$G748+$H748+$I748+$J748+IF(ISBLANK($E748),0,$F748*VLOOKUP($E748,'INFO_Matières recyclables'!$I$6:$M$14,5,0))</f>
        <v>0</v>
      </c>
      <c r="AA748" s="67">
        <f>$K748+$L748+$M748+$N748+$O748+$P748+$Q748+$R748+IF(ISBLANK($E748),0,$F748*(1-VLOOKUP($E748,'INFO_Matières recyclables'!$I$6:$M$14,5,0)))</f>
        <v>0</v>
      </c>
    </row>
    <row r="749" spans="2:27" x14ac:dyDescent="0.35">
      <c r="B749" s="5"/>
      <c r="C749" s="5"/>
      <c r="D749" s="26"/>
      <c r="E749" s="56"/>
      <c r="F749" s="58"/>
      <c r="G749" s="54"/>
      <c r="H749" s="54"/>
      <c r="I749" s="54"/>
      <c r="J749" s="54"/>
      <c r="K749" s="54"/>
      <c r="L749" s="54"/>
      <c r="M749" s="54"/>
      <c r="N749" s="54"/>
      <c r="O749" s="54"/>
      <c r="P749" s="61"/>
      <c r="Q749" s="75"/>
      <c r="R749" s="66"/>
      <c r="T749" s="67">
        <f>$G749+$H749+$L749+IF(ISBLANK($E749),0,$F749*VLOOKUP($E749,'INFO_Matières recyclables'!$I$6:$M$14,2,0))</f>
        <v>0</v>
      </c>
      <c r="U749" s="67">
        <f>$I749+$J749+$K749+$M749+$N749+$O749+$P749+$Q749+$R749+IF(ISBLANK($E749),0,$F749*(1-VLOOKUP($E749,'INFO_Matières recyclables'!$I$6:$M$14,2,0)))</f>
        <v>0</v>
      </c>
      <c r="V749" s="67">
        <f>$G749+$H749+$K749+IF(ISBLANK($E749),0,$F749*VLOOKUP($E749,'INFO_Matières recyclables'!$I$6:$M$14,3,0))</f>
        <v>0</v>
      </c>
      <c r="W749" s="67">
        <f>$I749+$J749+$L749+$M749+$N749+$O749+$P749+$Q749+$R749+IF(ISBLANK($E749),0,$F749*(1-VLOOKUP($E749,'INFO_Matières recyclables'!$I$6:$M$14,3,0)))</f>
        <v>0</v>
      </c>
      <c r="X749" s="67">
        <f>$G749+$H749+$I749+IF(ISBLANK($E749),0,$F749*VLOOKUP($E749,'INFO_Matières recyclables'!$I$6:$M$14,4,0))</f>
        <v>0</v>
      </c>
      <c r="Y749" s="67">
        <f>$J749+$K749+$L749+$M749+$N749+$O749+$P749+$Q749+$R749+IF(ISBLANK($E749),0,$F749*(1-VLOOKUP($E749,'INFO_Matières recyclables'!$I$6:$M$14,4,0)))</f>
        <v>0</v>
      </c>
      <c r="Z749" s="67">
        <f>$G749+$H749+$I749+$J749+IF(ISBLANK($E749),0,$F749*VLOOKUP($E749,'INFO_Matières recyclables'!$I$6:$M$14,5,0))</f>
        <v>0</v>
      </c>
      <c r="AA749" s="67">
        <f>$K749+$L749+$M749+$N749+$O749+$P749+$Q749+$R749+IF(ISBLANK($E749),0,$F749*(1-VLOOKUP($E749,'INFO_Matières recyclables'!$I$6:$M$14,5,0)))</f>
        <v>0</v>
      </c>
    </row>
    <row r="750" spans="2:27" x14ac:dyDescent="0.35">
      <c r="B750" s="5"/>
      <c r="C750" s="5"/>
      <c r="D750" s="26"/>
      <c r="E750" s="56"/>
      <c r="F750" s="58"/>
      <c r="G750" s="54"/>
      <c r="H750" s="54"/>
      <c r="I750" s="54"/>
      <c r="J750" s="54"/>
      <c r="K750" s="54"/>
      <c r="L750" s="54"/>
      <c r="M750" s="54"/>
      <c r="N750" s="54"/>
      <c r="O750" s="54"/>
      <c r="P750" s="61"/>
      <c r="Q750" s="75"/>
      <c r="R750" s="66"/>
      <c r="T750" s="67">
        <f>$G750+$H750+$L750+IF(ISBLANK($E750),0,$F750*VLOOKUP($E750,'INFO_Matières recyclables'!$I$6:$M$14,2,0))</f>
        <v>0</v>
      </c>
      <c r="U750" s="67">
        <f>$I750+$J750+$K750+$M750+$N750+$O750+$P750+$Q750+$R750+IF(ISBLANK($E750),0,$F750*(1-VLOOKUP($E750,'INFO_Matières recyclables'!$I$6:$M$14,2,0)))</f>
        <v>0</v>
      </c>
      <c r="V750" s="67">
        <f>$G750+$H750+$K750+IF(ISBLANK($E750),0,$F750*VLOOKUP($E750,'INFO_Matières recyclables'!$I$6:$M$14,3,0))</f>
        <v>0</v>
      </c>
      <c r="W750" s="67">
        <f>$I750+$J750+$L750+$M750+$N750+$O750+$P750+$Q750+$R750+IF(ISBLANK($E750),0,$F750*(1-VLOOKUP($E750,'INFO_Matières recyclables'!$I$6:$M$14,3,0)))</f>
        <v>0</v>
      </c>
      <c r="X750" s="67">
        <f>$G750+$H750+$I750+IF(ISBLANK($E750),0,$F750*VLOOKUP($E750,'INFO_Matières recyclables'!$I$6:$M$14,4,0))</f>
        <v>0</v>
      </c>
      <c r="Y750" s="67">
        <f>$J750+$K750+$L750+$M750+$N750+$O750+$P750+$Q750+$R750+IF(ISBLANK($E750),0,$F750*(1-VLOOKUP($E750,'INFO_Matières recyclables'!$I$6:$M$14,4,0)))</f>
        <v>0</v>
      </c>
      <c r="Z750" s="67">
        <f>$G750+$H750+$I750+$J750+IF(ISBLANK($E750),0,$F750*VLOOKUP($E750,'INFO_Matières recyclables'!$I$6:$M$14,5,0))</f>
        <v>0</v>
      </c>
      <c r="AA750" s="67">
        <f>$K750+$L750+$M750+$N750+$O750+$P750+$Q750+$R750+IF(ISBLANK($E750),0,$F750*(1-VLOOKUP($E750,'INFO_Matières recyclables'!$I$6:$M$14,5,0)))</f>
        <v>0</v>
      </c>
    </row>
    <row r="751" spans="2:27" x14ac:dyDescent="0.35">
      <c r="B751" s="5"/>
      <c r="C751" s="5"/>
      <c r="D751" s="26"/>
      <c r="E751" s="56"/>
      <c r="F751" s="58"/>
      <c r="G751" s="54"/>
      <c r="H751" s="54"/>
      <c r="I751" s="54"/>
      <c r="J751" s="54"/>
      <c r="K751" s="54"/>
      <c r="L751" s="54"/>
      <c r="M751" s="54"/>
      <c r="N751" s="54"/>
      <c r="O751" s="54"/>
      <c r="P751" s="61"/>
      <c r="Q751" s="75"/>
      <c r="R751" s="66"/>
      <c r="T751" s="67">
        <f>$G751+$H751+$L751+IF(ISBLANK($E751),0,$F751*VLOOKUP($E751,'INFO_Matières recyclables'!$I$6:$M$14,2,0))</f>
        <v>0</v>
      </c>
      <c r="U751" s="67">
        <f>$I751+$J751+$K751+$M751+$N751+$O751+$P751+$Q751+$R751+IF(ISBLANK($E751),0,$F751*(1-VLOOKUP($E751,'INFO_Matières recyclables'!$I$6:$M$14,2,0)))</f>
        <v>0</v>
      </c>
      <c r="V751" s="67">
        <f>$G751+$H751+$K751+IF(ISBLANK($E751),0,$F751*VLOOKUP($E751,'INFO_Matières recyclables'!$I$6:$M$14,3,0))</f>
        <v>0</v>
      </c>
      <c r="W751" s="67">
        <f>$I751+$J751+$L751+$M751+$N751+$O751+$P751+$Q751+$R751+IF(ISBLANK($E751),0,$F751*(1-VLOOKUP($E751,'INFO_Matières recyclables'!$I$6:$M$14,3,0)))</f>
        <v>0</v>
      </c>
      <c r="X751" s="67">
        <f>$G751+$H751+$I751+IF(ISBLANK($E751),0,$F751*VLOOKUP($E751,'INFO_Matières recyclables'!$I$6:$M$14,4,0))</f>
        <v>0</v>
      </c>
      <c r="Y751" s="67">
        <f>$J751+$K751+$L751+$M751+$N751+$O751+$P751+$Q751+$R751+IF(ISBLANK($E751),0,$F751*(1-VLOOKUP($E751,'INFO_Matières recyclables'!$I$6:$M$14,4,0)))</f>
        <v>0</v>
      </c>
      <c r="Z751" s="67">
        <f>$G751+$H751+$I751+$J751+IF(ISBLANK($E751),0,$F751*VLOOKUP($E751,'INFO_Matières recyclables'!$I$6:$M$14,5,0))</f>
        <v>0</v>
      </c>
      <c r="AA751" s="67">
        <f>$K751+$L751+$M751+$N751+$O751+$P751+$Q751+$R751+IF(ISBLANK($E751),0,$F751*(1-VLOOKUP($E751,'INFO_Matières recyclables'!$I$6:$M$14,5,0)))</f>
        <v>0</v>
      </c>
    </row>
    <row r="752" spans="2:27" x14ac:dyDescent="0.35">
      <c r="B752" s="5"/>
      <c r="C752" s="5"/>
      <c r="D752" s="26"/>
      <c r="E752" s="56"/>
      <c r="F752" s="58"/>
      <c r="G752" s="54"/>
      <c r="H752" s="54"/>
      <c r="I752" s="54"/>
      <c r="J752" s="54"/>
      <c r="K752" s="54"/>
      <c r="L752" s="54"/>
      <c r="M752" s="54"/>
      <c r="N752" s="54"/>
      <c r="O752" s="54"/>
      <c r="P752" s="61"/>
      <c r="Q752" s="75"/>
      <c r="R752" s="66"/>
      <c r="T752" s="67">
        <f>$G752+$H752+$L752+IF(ISBLANK($E752),0,$F752*VLOOKUP($E752,'INFO_Matières recyclables'!$I$6:$M$14,2,0))</f>
        <v>0</v>
      </c>
      <c r="U752" s="67">
        <f>$I752+$J752+$K752+$M752+$N752+$O752+$P752+$Q752+$R752+IF(ISBLANK($E752),0,$F752*(1-VLOOKUP($E752,'INFO_Matières recyclables'!$I$6:$M$14,2,0)))</f>
        <v>0</v>
      </c>
      <c r="V752" s="67">
        <f>$G752+$H752+$K752+IF(ISBLANK($E752),0,$F752*VLOOKUP($E752,'INFO_Matières recyclables'!$I$6:$M$14,3,0))</f>
        <v>0</v>
      </c>
      <c r="W752" s="67">
        <f>$I752+$J752+$L752+$M752+$N752+$O752+$P752+$Q752+$R752+IF(ISBLANK($E752),0,$F752*(1-VLOOKUP($E752,'INFO_Matières recyclables'!$I$6:$M$14,3,0)))</f>
        <v>0</v>
      </c>
      <c r="X752" s="67">
        <f>$G752+$H752+$I752+IF(ISBLANK($E752),0,$F752*VLOOKUP($E752,'INFO_Matières recyclables'!$I$6:$M$14,4,0))</f>
        <v>0</v>
      </c>
      <c r="Y752" s="67">
        <f>$J752+$K752+$L752+$M752+$N752+$O752+$P752+$Q752+$R752+IF(ISBLANK($E752),0,$F752*(1-VLOOKUP($E752,'INFO_Matières recyclables'!$I$6:$M$14,4,0)))</f>
        <v>0</v>
      </c>
      <c r="Z752" s="67">
        <f>$G752+$H752+$I752+$J752+IF(ISBLANK($E752),0,$F752*VLOOKUP($E752,'INFO_Matières recyclables'!$I$6:$M$14,5,0))</f>
        <v>0</v>
      </c>
      <c r="AA752" s="67">
        <f>$K752+$L752+$M752+$N752+$O752+$P752+$Q752+$R752+IF(ISBLANK($E752),0,$F752*(1-VLOOKUP($E752,'INFO_Matières recyclables'!$I$6:$M$14,5,0)))</f>
        <v>0</v>
      </c>
    </row>
    <row r="753" spans="2:27" x14ac:dyDescent="0.35">
      <c r="B753" s="5"/>
      <c r="C753" s="5"/>
      <c r="D753" s="26"/>
      <c r="E753" s="56"/>
      <c r="F753" s="58"/>
      <c r="G753" s="54"/>
      <c r="H753" s="54"/>
      <c r="I753" s="54"/>
      <c r="J753" s="54"/>
      <c r="K753" s="54"/>
      <c r="L753" s="54"/>
      <c r="M753" s="54"/>
      <c r="N753" s="54"/>
      <c r="O753" s="54"/>
      <c r="P753" s="61"/>
      <c r="Q753" s="75"/>
      <c r="R753" s="66"/>
      <c r="T753" s="67">
        <f>$G753+$H753+$L753+IF(ISBLANK($E753),0,$F753*VLOOKUP($E753,'INFO_Matières recyclables'!$I$6:$M$14,2,0))</f>
        <v>0</v>
      </c>
      <c r="U753" s="67">
        <f>$I753+$J753+$K753+$M753+$N753+$O753+$P753+$Q753+$R753+IF(ISBLANK($E753),0,$F753*(1-VLOOKUP($E753,'INFO_Matières recyclables'!$I$6:$M$14,2,0)))</f>
        <v>0</v>
      </c>
      <c r="V753" s="67">
        <f>$G753+$H753+$K753+IF(ISBLANK($E753),0,$F753*VLOOKUP($E753,'INFO_Matières recyclables'!$I$6:$M$14,3,0))</f>
        <v>0</v>
      </c>
      <c r="W753" s="67">
        <f>$I753+$J753+$L753+$M753+$N753+$O753+$P753+$Q753+$R753+IF(ISBLANK($E753),0,$F753*(1-VLOOKUP($E753,'INFO_Matières recyclables'!$I$6:$M$14,3,0)))</f>
        <v>0</v>
      </c>
      <c r="X753" s="67">
        <f>$G753+$H753+$I753+IF(ISBLANK($E753),0,$F753*VLOOKUP($E753,'INFO_Matières recyclables'!$I$6:$M$14,4,0))</f>
        <v>0</v>
      </c>
      <c r="Y753" s="67">
        <f>$J753+$K753+$L753+$M753+$N753+$O753+$P753+$Q753+$R753+IF(ISBLANK($E753),0,$F753*(1-VLOOKUP($E753,'INFO_Matières recyclables'!$I$6:$M$14,4,0)))</f>
        <v>0</v>
      </c>
      <c r="Z753" s="67">
        <f>$G753+$H753+$I753+$J753+IF(ISBLANK($E753),0,$F753*VLOOKUP($E753,'INFO_Matières recyclables'!$I$6:$M$14,5,0))</f>
        <v>0</v>
      </c>
      <c r="AA753" s="67">
        <f>$K753+$L753+$M753+$N753+$O753+$P753+$Q753+$R753+IF(ISBLANK($E753),0,$F753*(1-VLOOKUP($E753,'INFO_Matières recyclables'!$I$6:$M$14,5,0)))</f>
        <v>0</v>
      </c>
    </row>
    <row r="754" spans="2:27" x14ac:dyDescent="0.35">
      <c r="B754" s="5"/>
      <c r="C754" s="5"/>
      <c r="D754" s="26"/>
      <c r="E754" s="56"/>
      <c r="F754" s="58"/>
      <c r="G754" s="54"/>
      <c r="H754" s="54"/>
      <c r="I754" s="54"/>
      <c r="J754" s="54"/>
      <c r="K754" s="54"/>
      <c r="L754" s="54"/>
      <c r="M754" s="54"/>
      <c r="N754" s="54"/>
      <c r="O754" s="54"/>
      <c r="P754" s="61"/>
      <c r="Q754" s="75"/>
      <c r="R754" s="66"/>
      <c r="T754" s="67">
        <f>$G754+$H754+$L754+IF(ISBLANK($E754),0,$F754*VLOOKUP($E754,'INFO_Matières recyclables'!$I$6:$M$14,2,0))</f>
        <v>0</v>
      </c>
      <c r="U754" s="67">
        <f>$I754+$J754+$K754+$M754+$N754+$O754+$P754+$Q754+$R754+IF(ISBLANK($E754),0,$F754*(1-VLOOKUP($E754,'INFO_Matières recyclables'!$I$6:$M$14,2,0)))</f>
        <v>0</v>
      </c>
      <c r="V754" s="67">
        <f>$G754+$H754+$K754+IF(ISBLANK($E754),0,$F754*VLOOKUP($E754,'INFO_Matières recyclables'!$I$6:$M$14,3,0))</f>
        <v>0</v>
      </c>
      <c r="W754" s="67">
        <f>$I754+$J754+$L754+$M754+$N754+$O754+$P754+$Q754+$R754+IF(ISBLANK($E754),0,$F754*(1-VLOOKUP($E754,'INFO_Matières recyclables'!$I$6:$M$14,3,0)))</f>
        <v>0</v>
      </c>
      <c r="X754" s="67">
        <f>$G754+$H754+$I754+IF(ISBLANK($E754),0,$F754*VLOOKUP($E754,'INFO_Matières recyclables'!$I$6:$M$14,4,0))</f>
        <v>0</v>
      </c>
      <c r="Y754" s="67">
        <f>$J754+$K754+$L754+$M754+$N754+$O754+$P754+$Q754+$R754+IF(ISBLANK($E754),0,$F754*(1-VLOOKUP($E754,'INFO_Matières recyclables'!$I$6:$M$14,4,0)))</f>
        <v>0</v>
      </c>
      <c r="Z754" s="67">
        <f>$G754+$H754+$I754+$J754+IF(ISBLANK($E754),0,$F754*VLOOKUP($E754,'INFO_Matières recyclables'!$I$6:$M$14,5,0))</f>
        <v>0</v>
      </c>
      <c r="AA754" s="67">
        <f>$K754+$L754+$M754+$N754+$O754+$P754+$Q754+$R754+IF(ISBLANK($E754),0,$F754*(1-VLOOKUP($E754,'INFO_Matières recyclables'!$I$6:$M$14,5,0)))</f>
        <v>0</v>
      </c>
    </row>
    <row r="755" spans="2:27" x14ac:dyDescent="0.35">
      <c r="B755" s="5"/>
      <c r="C755" s="5"/>
      <c r="D755" s="26"/>
      <c r="E755" s="56"/>
      <c r="F755" s="58"/>
      <c r="G755" s="54"/>
      <c r="H755" s="54"/>
      <c r="I755" s="54"/>
      <c r="J755" s="54"/>
      <c r="K755" s="54"/>
      <c r="L755" s="54"/>
      <c r="M755" s="54"/>
      <c r="N755" s="54"/>
      <c r="O755" s="54"/>
      <c r="P755" s="61"/>
      <c r="Q755" s="75"/>
      <c r="R755" s="66"/>
      <c r="T755" s="67">
        <f>$G755+$H755+$L755+IF(ISBLANK($E755),0,$F755*VLOOKUP($E755,'INFO_Matières recyclables'!$I$6:$M$14,2,0))</f>
        <v>0</v>
      </c>
      <c r="U755" s="67">
        <f>$I755+$J755+$K755+$M755+$N755+$O755+$P755+$Q755+$R755+IF(ISBLANK($E755),0,$F755*(1-VLOOKUP($E755,'INFO_Matières recyclables'!$I$6:$M$14,2,0)))</f>
        <v>0</v>
      </c>
      <c r="V755" s="67">
        <f>$G755+$H755+$K755+IF(ISBLANK($E755),0,$F755*VLOOKUP($E755,'INFO_Matières recyclables'!$I$6:$M$14,3,0))</f>
        <v>0</v>
      </c>
      <c r="W755" s="67">
        <f>$I755+$J755+$L755+$M755+$N755+$O755+$P755+$Q755+$R755+IF(ISBLANK($E755),0,$F755*(1-VLOOKUP($E755,'INFO_Matières recyclables'!$I$6:$M$14,3,0)))</f>
        <v>0</v>
      </c>
      <c r="X755" s="67">
        <f>$G755+$H755+$I755+IF(ISBLANK($E755),0,$F755*VLOOKUP($E755,'INFO_Matières recyclables'!$I$6:$M$14,4,0))</f>
        <v>0</v>
      </c>
      <c r="Y755" s="67">
        <f>$J755+$K755+$L755+$M755+$N755+$O755+$P755+$Q755+$R755+IF(ISBLANK($E755),0,$F755*(1-VLOOKUP($E755,'INFO_Matières recyclables'!$I$6:$M$14,4,0)))</f>
        <v>0</v>
      </c>
      <c r="Z755" s="67">
        <f>$G755+$H755+$I755+$J755+IF(ISBLANK($E755),0,$F755*VLOOKUP($E755,'INFO_Matières recyclables'!$I$6:$M$14,5,0))</f>
        <v>0</v>
      </c>
      <c r="AA755" s="67">
        <f>$K755+$L755+$M755+$N755+$O755+$P755+$Q755+$R755+IF(ISBLANK($E755),0,$F755*(1-VLOOKUP($E755,'INFO_Matières recyclables'!$I$6:$M$14,5,0)))</f>
        <v>0</v>
      </c>
    </row>
    <row r="756" spans="2:27" x14ac:dyDescent="0.35">
      <c r="B756" s="5"/>
      <c r="C756" s="5"/>
      <c r="D756" s="26"/>
      <c r="E756" s="56"/>
      <c r="F756" s="58"/>
      <c r="G756" s="54"/>
      <c r="H756" s="54"/>
      <c r="I756" s="54"/>
      <c r="J756" s="54"/>
      <c r="K756" s="54"/>
      <c r="L756" s="54"/>
      <c r="M756" s="54"/>
      <c r="N756" s="54"/>
      <c r="O756" s="54"/>
      <c r="P756" s="61"/>
      <c r="Q756" s="75"/>
      <c r="R756" s="66"/>
      <c r="T756" s="67">
        <f>$G756+$H756+$L756+IF(ISBLANK($E756),0,$F756*VLOOKUP($E756,'INFO_Matières recyclables'!$I$6:$M$14,2,0))</f>
        <v>0</v>
      </c>
      <c r="U756" s="67">
        <f>$I756+$J756+$K756+$M756+$N756+$O756+$P756+$Q756+$R756+IF(ISBLANK($E756),0,$F756*(1-VLOOKUP($E756,'INFO_Matières recyclables'!$I$6:$M$14,2,0)))</f>
        <v>0</v>
      </c>
      <c r="V756" s="67">
        <f>$G756+$H756+$K756+IF(ISBLANK($E756),0,$F756*VLOOKUP($E756,'INFO_Matières recyclables'!$I$6:$M$14,3,0))</f>
        <v>0</v>
      </c>
      <c r="W756" s="67">
        <f>$I756+$J756+$L756+$M756+$N756+$O756+$P756+$Q756+$R756+IF(ISBLANK($E756),0,$F756*(1-VLOOKUP($E756,'INFO_Matières recyclables'!$I$6:$M$14,3,0)))</f>
        <v>0</v>
      </c>
      <c r="X756" s="67">
        <f>$G756+$H756+$I756+IF(ISBLANK($E756),0,$F756*VLOOKUP($E756,'INFO_Matières recyclables'!$I$6:$M$14,4,0))</f>
        <v>0</v>
      </c>
      <c r="Y756" s="67">
        <f>$J756+$K756+$L756+$M756+$N756+$O756+$P756+$Q756+$R756+IF(ISBLANK($E756),0,$F756*(1-VLOOKUP($E756,'INFO_Matières recyclables'!$I$6:$M$14,4,0)))</f>
        <v>0</v>
      </c>
      <c r="Z756" s="67">
        <f>$G756+$H756+$I756+$J756+IF(ISBLANK($E756),0,$F756*VLOOKUP($E756,'INFO_Matières recyclables'!$I$6:$M$14,5,0))</f>
        <v>0</v>
      </c>
      <c r="AA756" s="67">
        <f>$K756+$L756+$M756+$N756+$O756+$P756+$Q756+$R756+IF(ISBLANK($E756),0,$F756*(1-VLOOKUP($E756,'INFO_Matières recyclables'!$I$6:$M$14,5,0)))</f>
        <v>0</v>
      </c>
    </row>
    <row r="757" spans="2:27" x14ac:dyDescent="0.35">
      <c r="B757" s="5"/>
      <c r="C757" s="5"/>
      <c r="D757" s="26"/>
      <c r="E757" s="56"/>
      <c r="F757" s="58"/>
      <c r="G757" s="54"/>
      <c r="H757" s="54"/>
      <c r="I757" s="54"/>
      <c r="J757" s="54"/>
      <c r="K757" s="54"/>
      <c r="L757" s="54"/>
      <c r="M757" s="54"/>
      <c r="N757" s="54"/>
      <c r="O757" s="54"/>
      <c r="P757" s="61"/>
      <c r="Q757" s="75"/>
      <c r="R757" s="66"/>
      <c r="T757" s="67">
        <f>$G757+$H757+$L757+IF(ISBLANK($E757),0,$F757*VLOOKUP($E757,'INFO_Matières recyclables'!$I$6:$M$14,2,0))</f>
        <v>0</v>
      </c>
      <c r="U757" s="67">
        <f>$I757+$J757+$K757+$M757+$N757+$O757+$P757+$Q757+$R757+IF(ISBLANK($E757),0,$F757*(1-VLOOKUP($E757,'INFO_Matières recyclables'!$I$6:$M$14,2,0)))</f>
        <v>0</v>
      </c>
      <c r="V757" s="67">
        <f>$G757+$H757+$K757+IF(ISBLANK($E757),0,$F757*VLOOKUP($E757,'INFO_Matières recyclables'!$I$6:$M$14,3,0))</f>
        <v>0</v>
      </c>
      <c r="W757" s="67">
        <f>$I757+$J757+$L757+$M757+$N757+$O757+$P757+$Q757+$R757+IF(ISBLANK($E757),0,$F757*(1-VLOOKUP($E757,'INFO_Matières recyclables'!$I$6:$M$14,3,0)))</f>
        <v>0</v>
      </c>
      <c r="X757" s="67">
        <f>$G757+$H757+$I757+IF(ISBLANK($E757),0,$F757*VLOOKUP($E757,'INFO_Matières recyclables'!$I$6:$M$14,4,0))</f>
        <v>0</v>
      </c>
      <c r="Y757" s="67">
        <f>$J757+$K757+$L757+$M757+$N757+$O757+$P757+$Q757+$R757+IF(ISBLANK($E757),0,$F757*(1-VLOOKUP($E757,'INFO_Matières recyclables'!$I$6:$M$14,4,0)))</f>
        <v>0</v>
      </c>
      <c r="Z757" s="67">
        <f>$G757+$H757+$I757+$J757+IF(ISBLANK($E757),0,$F757*VLOOKUP($E757,'INFO_Matières recyclables'!$I$6:$M$14,5,0))</f>
        <v>0</v>
      </c>
      <c r="AA757" s="67">
        <f>$K757+$L757+$M757+$N757+$O757+$P757+$Q757+$R757+IF(ISBLANK($E757),0,$F757*(1-VLOOKUP($E757,'INFO_Matières recyclables'!$I$6:$M$14,5,0)))</f>
        <v>0</v>
      </c>
    </row>
    <row r="758" spans="2:27" x14ac:dyDescent="0.35">
      <c r="B758" s="5"/>
      <c r="C758" s="5"/>
      <c r="D758" s="26"/>
      <c r="E758" s="56"/>
      <c r="F758" s="58"/>
      <c r="G758" s="54"/>
      <c r="H758" s="54"/>
      <c r="I758" s="54"/>
      <c r="J758" s="54"/>
      <c r="K758" s="54"/>
      <c r="L758" s="54"/>
      <c r="M758" s="54"/>
      <c r="N758" s="54"/>
      <c r="O758" s="54"/>
      <c r="P758" s="61"/>
      <c r="Q758" s="75"/>
      <c r="R758" s="66"/>
      <c r="T758" s="67">
        <f>$G758+$H758+$L758+IF(ISBLANK($E758),0,$F758*VLOOKUP($E758,'INFO_Matières recyclables'!$I$6:$M$14,2,0))</f>
        <v>0</v>
      </c>
      <c r="U758" s="67">
        <f>$I758+$J758+$K758+$M758+$N758+$O758+$P758+$Q758+$R758+IF(ISBLANK($E758),0,$F758*(1-VLOOKUP($E758,'INFO_Matières recyclables'!$I$6:$M$14,2,0)))</f>
        <v>0</v>
      </c>
      <c r="V758" s="67">
        <f>$G758+$H758+$K758+IF(ISBLANK($E758),0,$F758*VLOOKUP($E758,'INFO_Matières recyclables'!$I$6:$M$14,3,0))</f>
        <v>0</v>
      </c>
      <c r="W758" s="67">
        <f>$I758+$J758+$L758+$M758+$N758+$O758+$P758+$Q758+$R758+IF(ISBLANK($E758),0,$F758*(1-VLOOKUP($E758,'INFO_Matières recyclables'!$I$6:$M$14,3,0)))</f>
        <v>0</v>
      </c>
      <c r="X758" s="67">
        <f>$G758+$H758+$I758+IF(ISBLANK($E758),0,$F758*VLOOKUP($E758,'INFO_Matières recyclables'!$I$6:$M$14,4,0))</f>
        <v>0</v>
      </c>
      <c r="Y758" s="67">
        <f>$J758+$K758+$L758+$M758+$N758+$O758+$P758+$Q758+$R758+IF(ISBLANK($E758),0,$F758*(1-VLOOKUP($E758,'INFO_Matières recyclables'!$I$6:$M$14,4,0)))</f>
        <v>0</v>
      </c>
      <c r="Z758" s="67">
        <f>$G758+$H758+$I758+$J758+IF(ISBLANK($E758),0,$F758*VLOOKUP($E758,'INFO_Matières recyclables'!$I$6:$M$14,5,0))</f>
        <v>0</v>
      </c>
      <c r="AA758" s="67">
        <f>$K758+$L758+$M758+$N758+$O758+$P758+$Q758+$R758+IF(ISBLANK($E758),0,$F758*(1-VLOOKUP($E758,'INFO_Matières recyclables'!$I$6:$M$14,5,0)))</f>
        <v>0</v>
      </c>
    </row>
    <row r="759" spans="2:27" x14ac:dyDescent="0.35">
      <c r="B759" s="5"/>
      <c r="C759" s="5"/>
      <c r="D759" s="26"/>
      <c r="E759" s="56"/>
      <c r="F759" s="58"/>
      <c r="G759" s="54"/>
      <c r="H759" s="54"/>
      <c r="I759" s="54"/>
      <c r="J759" s="54"/>
      <c r="K759" s="54"/>
      <c r="L759" s="54"/>
      <c r="M759" s="54"/>
      <c r="N759" s="54"/>
      <c r="O759" s="54"/>
      <c r="P759" s="61"/>
      <c r="Q759" s="75"/>
      <c r="R759" s="66"/>
      <c r="T759" s="67">
        <f>$G759+$H759+$L759+IF(ISBLANK($E759),0,$F759*VLOOKUP($E759,'INFO_Matières recyclables'!$I$6:$M$14,2,0))</f>
        <v>0</v>
      </c>
      <c r="U759" s="67">
        <f>$I759+$J759+$K759+$M759+$N759+$O759+$P759+$Q759+$R759+IF(ISBLANK($E759),0,$F759*(1-VLOOKUP($E759,'INFO_Matières recyclables'!$I$6:$M$14,2,0)))</f>
        <v>0</v>
      </c>
      <c r="V759" s="67">
        <f>$G759+$H759+$K759+IF(ISBLANK($E759),0,$F759*VLOOKUP($E759,'INFO_Matières recyclables'!$I$6:$M$14,3,0))</f>
        <v>0</v>
      </c>
      <c r="W759" s="67">
        <f>$I759+$J759+$L759+$M759+$N759+$O759+$P759+$Q759+$R759+IF(ISBLANK($E759),0,$F759*(1-VLOOKUP($E759,'INFO_Matières recyclables'!$I$6:$M$14,3,0)))</f>
        <v>0</v>
      </c>
      <c r="X759" s="67">
        <f>$G759+$H759+$I759+IF(ISBLANK($E759),0,$F759*VLOOKUP($E759,'INFO_Matières recyclables'!$I$6:$M$14,4,0))</f>
        <v>0</v>
      </c>
      <c r="Y759" s="67">
        <f>$J759+$K759+$L759+$M759+$N759+$O759+$P759+$Q759+$R759+IF(ISBLANK($E759),0,$F759*(1-VLOOKUP($E759,'INFO_Matières recyclables'!$I$6:$M$14,4,0)))</f>
        <v>0</v>
      </c>
      <c r="Z759" s="67">
        <f>$G759+$H759+$I759+$J759+IF(ISBLANK($E759),0,$F759*VLOOKUP($E759,'INFO_Matières recyclables'!$I$6:$M$14,5,0))</f>
        <v>0</v>
      </c>
      <c r="AA759" s="67">
        <f>$K759+$L759+$M759+$N759+$O759+$P759+$Q759+$R759+IF(ISBLANK($E759),0,$F759*(1-VLOOKUP($E759,'INFO_Matières recyclables'!$I$6:$M$14,5,0)))</f>
        <v>0</v>
      </c>
    </row>
    <row r="760" spans="2:27" x14ac:dyDescent="0.35">
      <c r="B760" s="5"/>
      <c r="C760" s="5"/>
      <c r="D760" s="26"/>
      <c r="E760" s="56"/>
      <c r="F760" s="58"/>
      <c r="G760" s="54"/>
      <c r="H760" s="54"/>
      <c r="I760" s="54"/>
      <c r="J760" s="54"/>
      <c r="K760" s="54"/>
      <c r="L760" s="54"/>
      <c r="M760" s="54"/>
      <c r="N760" s="54"/>
      <c r="O760" s="54"/>
      <c r="P760" s="61"/>
      <c r="Q760" s="75"/>
      <c r="R760" s="66"/>
      <c r="T760" s="67">
        <f>$G760+$H760+$L760+IF(ISBLANK($E760),0,$F760*VLOOKUP($E760,'INFO_Matières recyclables'!$I$6:$M$14,2,0))</f>
        <v>0</v>
      </c>
      <c r="U760" s="67">
        <f>$I760+$J760+$K760+$M760+$N760+$O760+$P760+$Q760+$R760+IF(ISBLANK($E760),0,$F760*(1-VLOOKUP($E760,'INFO_Matières recyclables'!$I$6:$M$14,2,0)))</f>
        <v>0</v>
      </c>
      <c r="V760" s="67">
        <f>$G760+$H760+$K760+IF(ISBLANK($E760),0,$F760*VLOOKUP($E760,'INFO_Matières recyclables'!$I$6:$M$14,3,0))</f>
        <v>0</v>
      </c>
      <c r="W760" s="67">
        <f>$I760+$J760+$L760+$M760+$N760+$O760+$P760+$Q760+$R760+IF(ISBLANK($E760),0,$F760*(1-VLOOKUP($E760,'INFO_Matières recyclables'!$I$6:$M$14,3,0)))</f>
        <v>0</v>
      </c>
      <c r="X760" s="67">
        <f>$G760+$H760+$I760+IF(ISBLANK($E760),0,$F760*VLOOKUP($E760,'INFO_Matières recyclables'!$I$6:$M$14,4,0))</f>
        <v>0</v>
      </c>
      <c r="Y760" s="67">
        <f>$J760+$K760+$L760+$M760+$N760+$O760+$P760+$Q760+$R760+IF(ISBLANK($E760),0,$F760*(1-VLOOKUP($E760,'INFO_Matières recyclables'!$I$6:$M$14,4,0)))</f>
        <v>0</v>
      </c>
      <c r="Z760" s="67">
        <f>$G760+$H760+$I760+$J760+IF(ISBLANK($E760),0,$F760*VLOOKUP($E760,'INFO_Matières recyclables'!$I$6:$M$14,5,0))</f>
        <v>0</v>
      </c>
      <c r="AA760" s="67">
        <f>$K760+$L760+$M760+$N760+$O760+$P760+$Q760+$R760+IF(ISBLANK($E760),0,$F760*(1-VLOOKUP($E760,'INFO_Matières recyclables'!$I$6:$M$14,5,0)))</f>
        <v>0</v>
      </c>
    </row>
    <row r="761" spans="2:27" x14ac:dyDescent="0.35">
      <c r="B761" s="5"/>
      <c r="C761" s="5"/>
      <c r="D761" s="26"/>
      <c r="E761" s="56"/>
      <c r="F761" s="58"/>
      <c r="G761" s="54"/>
      <c r="H761" s="54"/>
      <c r="I761" s="54"/>
      <c r="J761" s="54"/>
      <c r="K761" s="54"/>
      <c r="L761" s="54"/>
      <c r="M761" s="54"/>
      <c r="N761" s="54"/>
      <c r="O761" s="54"/>
      <c r="P761" s="61"/>
      <c r="Q761" s="75"/>
      <c r="R761" s="66"/>
      <c r="T761" s="67">
        <f>$G761+$H761+$L761+IF(ISBLANK($E761),0,$F761*VLOOKUP($E761,'INFO_Matières recyclables'!$I$6:$M$14,2,0))</f>
        <v>0</v>
      </c>
      <c r="U761" s="67">
        <f>$I761+$J761+$K761+$M761+$N761+$O761+$P761+$Q761+$R761+IF(ISBLANK($E761),0,$F761*(1-VLOOKUP($E761,'INFO_Matières recyclables'!$I$6:$M$14,2,0)))</f>
        <v>0</v>
      </c>
      <c r="V761" s="67">
        <f>$G761+$H761+$K761+IF(ISBLANK($E761),0,$F761*VLOOKUP($E761,'INFO_Matières recyclables'!$I$6:$M$14,3,0))</f>
        <v>0</v>
      </c>
      <c r="W761" s="67">
        <f>$I761+$J761+$L761+$M761+$N761+$O761+$P761+$Q761+$R761+IF(ISBLANK($E761),0,$F761*(1-VLOOKUP($E761,'INFO_Matières recyclables'!$I$6:$M$14,3,0)))</f>
        <v>0</v>
      </c>
      <c r="X761" s="67">
        <f>$G761+$H761+$I761+IF(ISBLANK($E761),0,$F761*VLOOKUP($E761,'INFO_Matières recyclables'!$I$6:$M$14,4,0))</f>
        <v>0</v>
      </c>
      <c r="Y761" s="67">
        <f>$J761+$K761+$L761+$M761+$N761+$O761+$P761+$Q761+$R761+IF(ISBLANK($E761),0,$F761*(1-VLOOKUP($E761,'INFO_Matières recyclables'!$I$6:$M$14,4,0)))</f>
        <v>0</v>
      </c>
      <c r="Z761" s="67">
        <f>$G761+$H761+$I761+$J761+IF(ISBLANK($E761),0,$F761*VLOOKUP($E761,'INFO_Matières recyclables'!$I$6:$M$14,5,0))</f>
        <v>0</v>
      </c>
      <c r="AA761" s="67">
        <f>$K761+$L761+$M761+$N761+$O761+$P761+$Q761+$R761+IF(ISBLANK($E761),0,$F761*(1-VLOOKUP($E761,'INFO_Matières recyclables'!$I$6:$M$14,5,0)))</f>
        <v>0</v>
      </c>
    </row>
    <row r="762" spans="2:27" x14ac:dyDescent="0.35">
      <c r="B762" s="5"/>
      <c r="C762" s="5"/>
      <c r="D762" s="26"/>
      <c r="E762" s="56"/>
      <c r="F762" s="58"/>
      <c r="G762" s="54"/>
      <c r="H762" s="54"/>
      <c r="I762" s="54"/>
      <c r="J762" s="54"/>
      <c r="K762" s="54"/>
      <c r="L762" s="54"/>
      <c r="M762" s="54"/>
      <c r="N762" s="54"/>
      <c r="O762" s="54"/>
      <c r="P762" s="61"/>
      <c r="Q762" s="75"/>
      <c r="R762" s="66"/>
      <c r="T762" s="67">
        <f>$G762+$H762+$L762+IF(ISBLANK($E762),0,$F762*VLOOKUP($E762,'INFO_Matières recyclables'!$I$6:$M$14,2,0))</f>
        <v>0</v>
      </c>
      <c r="U762" s="67">
        <f>$I762+$J762+$K762+$M762+$N762+$O762+$P762+$Q762+$R762+IF(ISBLANK($E762),0,$F762*(1-VLOOKUP($E762,'INFO_Matières recyclables'!$I$6:$M$14,2,0)))</f>
        <v>0</v>
      </c>
      <c r="V762" s="67">
        <f>$G762+$H762+$K762+IF(ISBLANK($E762),0,$F762*VLOOKUP($E762,'INFO_Matières recyclables'!$I$6:$M$14,3,0))</f>
        <v>0</v>
      </c>
      <c r="W762" s="67">
        <f>$I762+$J762+$L762+$M762+$N762+$O762+$P762+$Q762+$R762+IF(ISBLANK($E762),0,$F762*(1-VLOOKUP($E762,'INFO_Matières recyclables'!$I$6:$M$14,3,0)))</f>
        <v>0</v>
      </c>
      <c r="X762" s="67">
        <f>$G762+$H762+$I762+IF(ISBLANK($E762),0,$F762*VLOOKUP($E762,'INFO_Matières recyclables'!$I$6:$M$14,4,0))</f>
        <v>0</v>
      </c>
      <c r="Y762" s="67">
        <f>$J762+$K762+$L762+$M762+$N762+$O762+$P762+$Q762+$R762+IF(ISBLANK($E762),0,$F762*(1-VLOOKUP($E762,'INFO_Matières recyclables'!$I$6:$M$14,4,0)))</f>
        <v>0</v>
      </c>
      <c r="Z762" s="67">
        <f>$G762+$H762+$I762+$J762+IF(ISBLANK($E762),0,$F762*VLOOKUP($E762,'INFO_Matières recyclables'!$I$6:$M$14,5,0))</f>
        <v>0</v>
      </c>
      <c r="AA762" s="67">
        <f>$K762+$L762+$M762+$N762+$O762+$P762+$Q762+$R762+IF(ISBLANK($E762),0,$F762*(1-VLOOKUP($E762,'INFO_Matières recyclables'!$I$6:$M$14,5,0)))</f>
        <v>0</v>
      </c>
    </row>
    <row r="763" spans="2:27" x14ac:dyDescent="0.35">
      <c r="B763" s="5"/>
      <c r="C763" s="5"/>
      <c r="D763" s="26"/>
      <c r="E763" s="56"/>
      <c r="F763" s="58"/>
      <c r="G763" s="54"/>
      <c r="H763" s="54"/>
      <c r="I763" s="54"/>
      <c r="J763" s="54"/>
      <c r="K763" s="54"/>
      <c r="L763" s="54"/>
      <c r="M763" s="54"/>
      <c r="N763" s="54"/>
      <c r="O763" s="54"/>
      <c r="P763" s="61"/>
      <c r="Q763" s="75"/>
      <c r="R763" s="66"/>
      <c r="T763" s="67">
        <f>$G763+$H763+$L763+IF(ISBLANK($E763),0,$F763*VLOOKUP($E763,'INFO_Matières recyclables'!$I$6:$M$14,2,0))</f>
        <v>0</v>
      </c>
      <c r="U763" s="67">
        <f>$I763+$J763+$K763+$M763+$N763+$O763+$P763+$Q763+$R763+IF(ISBLANK($E763),0,$F763*(1-VLOOKUP($E763,'INFO_Matières recyclables'!$I$6:$M$14,2,0)))</f>
        <v>0</v>
      </c>
      <c r="V763" s="67">
        <f>$G763+$H763+$K763+IF(ISBLANK($E763),0,$F763*VLOOKUP($E763,'INFO_Matières recyclables'!$I$6:$M$14,3,0))</f>
        <v>0</v>
      </c>
      <c r="W763" s="67">
        <f>$I763+$J763+$L763+$M763+$N763+$O763+$P763+$Q763+$R763+IF(ISBLANK($E763),0,$F763*(1-VLOOKUP($E763,'INFO_Matières recyclables'!$I$6:$M$14,3,0)))</f>
        <v>0</v>
      </c>
      <c r="X763" s="67">
        <f>$G763+$H763+$I763+IF(ISBLANK($E763),0,$F763*VLOOKUP($E763,'INFO_Matières recyclables'!$I$6:$M$14,4,0))</f>
        <v>0</v>
      </c>
      <c r="Y763" s="67">
        <f>$J763+$K763+$L763+$M763+$N763+$O763+$P763+$Q763+$R763+IF(ISBLANK($E763),0,$F763*(1-VLOOKUP($E763,'INFO_Matières recyclables'!$I$6:$M$14,4,0)))</f>
        <v>0</v>
      </c>
      <c r="Z763" s="67">
        <f>$G763+$H763+$I763+$J763+IF(ISBLANK($E763),0,$F763*VLOOKUP($E763,'INFO_Matières recyclables'!$I$6:$M$14,5,0))</f>
        <v>0</v>
      </c>
      <c r="AA763" s="67">
        <f>$K763+$L763+$M763+$N763+$O763+$P763+$Q763+$R763+IF(ISBLANK($E763),0,$F763*(1-VLOOKUP($E763,'INFO_Matières recyclables'!$I$6:$M$14,5,0)))</f>
        <v>0</v>
      </c>
    </row>
    <row r="764" spans="2:27" x14ac:dyDescent="0.35">
      <c r="B764" s="5"/>
      <c r="C764" s="5"/>
      <c r="D764" s="26"/>
      <c r="E764" s="56"/>
      <c r="F764" s="58"/>
      <c r="G764" s="54"/>
      <c r="H764" s="54"/>
      <c r="I764" s="54"/>
      <c r="J764" s="54"/>
      <c r="K764" s="54"/>
      <c r="L764" s="54"/>
      <c r="M764" s="54"/>
      <c r="N764" s="54"/>
      <c r="O764" s="54"/>
      <c r="P764" s="61"/>
      <c r="Q764" s="75"/>
      <c r="R764" s="66"/>
      <c r="T764" s="67">
        <f>$G764+$H764+$L764+IF(ISBLANK($E764),0,$F764*VLOOKUP($E764,'INFO_Matières recyclables'!$I$6:$M$14,2,0))</f>
        <v>0</v>
      </c>
      <c r="U764" s="67">
        <f>$I764+$J764+$K764+$M764+$N764+$O764+$P764+$Q764+$R764+IF(ISBLANK($E764),0,$F764*(1-VLOOKUP($E764,'INFO_Matières recyclables'!$I$6:$M$14,2,0)))</f>
        <v>0</v>
      </c>
      <c r="V764" s="67">
        <f>$G764+$H764+$K764+IF(ISBLANK($E764),0,$F764*VLOOKUP($E764,'INFO_Matières recyclables'!$I$6:$M$14,3,0))</f>
        <v>0</v>
      </c>
      <c r="W764" s="67">
        <f>$I764+$J764+$L764+$M764+$N764+$O764+$P764+$Q764+$R764+IF(ISBLANK($E764),0,$F764*(1-VLOOKUP($E764,'INFO_Matières recyclables'!$I$6:$M$14,3,0)))</f>
        <v>0</v>
      </c>
      <c r="X764" s="67">
        <f>$G764+$H764+$I764+IF(ISBLANK($E764),0,$F764*VLOOKUP($E764,'INFO_Matières recyclables'!$I$6:$M$14,4,0))</f>
        <v>0</v>
      </c>
      <c r="Y764" s="67">
        <f>$J764+$K764+$L764+$M764+$N764+$O764+$P764+$Q764+$R764+IF(ISBLANK($E764),0,$F764*(1-VLOOKUP($E764,'INFO_Matières recyclables'!$I$6:$M$14,4,0)))</f>
        <v>0</v>
      </c>
      <c r="Z764" s="67">
        <f>$G764+$H764+$I764+$J764+IF(ISBLANK($E764),0,$F764*VLOOKUP($E764,'INFO_Matières recyclables'!$I$6:$M$14,5,0))</f>
        <v>0</v>
      </c>
      <c r="AA764" s="67">
        <f>$K764+$L764+$M764+$N764+$O764+$P764+$Q764+$R764+IF(ISBLANK($E764),0,$F764*(1-VLOOKUP($E764,'INFO_Matières recyclables'!$I$6:$M$14,5,0)))</f>
        <v>0</v>
      </c>
    </row>
    <row r="765" spans="2:27" x14ac:dyDescent="0.35">
      <c r="B765" s="5"/>
      <c r="C765" s="5"/>
      <c r="D765" s="26"/>
      <c r="E765" s="56"/>
      <c r="F765" s="58"/>
      <c r="G765" s="54"/>
      <c r="H765" s="54"/>
      <c r="I765" s="54"/>
      <c r="J765" s="54"/>
      <c r="K765" s="54"/>
      <c r="L765" s="54"/>
      <c r="M765" s="54"/>
      <c r="N765" s="54"/>
      <c r="O765" s="54"/>
      <c r="P765" s="61"/>
      <c r="Q765" s="75"/>
      <c r="R765" s="66"/>
      <c r="T765" s="67">
        <f>$G765+$H765+$L765+IF(ISBLANK($E765),0,$F765*VLOOKUP($E765,'INFO_Matières recyclables'!$I$6:$M$14,2,0))</f>
        <v>0</v>
      </c>
      <c r="U765" s="67">
        <f>$I765+$J765+$K765+$M765+$N765+$O765+$P765+$Q765+$R765+IF(ISBLANK($E765),0,$F765*(1-VLOOKUP($E765,'INFO_Matières recyclables'!$I$6:$M$14,2,0)))</f>
        <v>0</v>
      </c>
      <c r="V765" s="67">
        <f>$G765+$H765+$K765+IF(ISBLANK($E765),0,$F765*VLOOKUP($E765,'INFO_Matières recyclables'!$I$6:$M$14,3,0))</f>
        <v>0</v>
      </c>
      <c r="W765" s="67">
        <f>$I765+$J765+$L765+$M765+$N765+$O765+$P765+$Q765+$R765+IF(ISBLANK($E765),0,$F765*(1-VLOOKUP($E765,'INFO_Matières recyclables'!$I$6:$M$14,3,0)))</f>
        <v>0</v>
      </c>
      <c r="X765" s="67">
        <f>$G765+$H765+$I765+IF(ISBLANK($E765),0,$F765*VLOOKUP($E765,'INFO_Matières recyclables'!$I$6:$M$14,4,0))</f>
        <v>0</v>
      </c>
      <c r="Y765" s="67">
        <f>$J765+$K765+$L765+$M765+$N765+$O765+$P765+$Q765+$R765+IF(ISBLANK($E765),0,$F765*(1-VLOOKUP($E765,'INFO_Matières recyclables'!$I$6:$M$14,4,0)))</f>
        <v>0</v>
      </c>
      <c r="Z765" s="67">
        <f>$G765+$H765+$I765+$J765+IF(ISBLANK($E765),0,$F765*VLOOKUP($E765,'INFO_Matières recyclables'!$I$6:$M$14,5,0))</f>
        <v>0</v>
      </c>
      <c r="AA765" s="67">
        <f>$K765+$L765+$M765+$N765+$O765+$P765+$Q765+$R765+IF(ISBLANK($E765),0,$F765*(1-VLOOKUP($E765,'INFO_Matières recyclables'!$I$6:$M$14,5,0)))</f>
        <v>0</v>
      </c>
    </row>
    <row r="766" spans="2:27" x14ac:dyDescent="0.35">
      <c r="B766" s="5"/>
      <c r="C766" s="5"/>
      <c r="D766" s="26"/>
      <c r="E766" s="56"/>
      <c r="F766" s="58"/>
      <c r="G766" s="54"/>
      <c r="H766" s="54"/>
      <c r="I766" s="54"/>
      <c r="J766" s="54"/>
      <c r="K766" s="54"/>
      <c r="L766" s="54"/>
      <c r="M766" s="54"/>
      <c r="N766" s="54"/>
      <c r="O766" s="54"/>
      <c r="P766" s="61"/>
      <c r="Q766" s="75"/>
      <c r="R766" s="66"/>
      <c r="T766" s="67">
        <f>$G766+$H766+$L766+IF(ISBLANK($E766),0,$F766*VLOOKUP($E766,'INFO_Matières recyclables'!$I$6:$M$14,2,0))</f>
        <v>0</v>
      </c>
      <c r="U766" s="67">
        <f>$I766+$J766+$K766+$M766+$N766+$O766+$P766+$Q766+$R766+IF(ISBLANK($E766),0,$F766*(1-VLOOKUP($E766,'INFO_Matières recyclables'!$I$6:$M$14,2,0)))</f>
        <v>0</v>
      </c>
      <c r="V766" s="67">
        <f>$G766+$H766+$K766+IF(ISBLANK($E766),0,$F766*VLOOKUP($E766,'INFO_Matières recyclables'!$I$6:$M$14,3,0))</f>
        <v>0</v>
      </c>
      <c r="W766" s="67">
        <f>$I766+$J766+$L766+$M766+$N766+$O766+$P766+$Q766+$R766+IF(ISBLANK($E766),0,$F766*(1-VLOOKUP($E766,'INFO_Matières recyclables'!$I$6:$M$14,3,0)))</f>
        <v>0</v>
      </c>
      <c r="X766" s="67">
        <f>$G766+$H766+$I766+IF(ISBLANK($E766),0,$F766*VLOOKUP($E766,'INFO_Matières recyclables'!$I$6:$M$14,4,0))</f>
        <v>0</v>
      </c>
      <c r="Y766" s="67">
        <f>$J766+$K766+$L766+$M766+$N766+$O766+$P766+$Q766+$R766+IF(ISBLANK($E766),0,$F766*(1-VLOOKUP($E766,'INFO_Matières recyclables'!$I$6:$M$14,4,0)))</f>
        <v>0</v>
      </c>
      <c r="Z766" s="67">
        <f>$G766+$H766+$I766+$J766+IF(ISBLANK($E766),0,$F766*VLOOKUP($E766,'INFO_Matières recyclables'!$I$6:$M$14,5,0))</f>
        <v>0</v>
      </c>
      <c r="AA766" s="67">
        <f>$K766+$L766+$M766+$N766+$O766+$P766+$Q766+$R766+IF(ISBLANK($E766),0,$F766*(1-VLOOKUP($E766,'INFO_Matières recyclables'!$I$6:$M$14,5,0)))</f>
        <v>0</v>
      </c>
    </row>
    <row r="767" spans="2:27" x14ac:dyDescent="0.35">
      <c r="B767" s="5"/>
      <c r="C767" s="5"/>
      <c r="D767" s="26"/>
      <c r="E767" s="56"/>
      <c r="F767" s="58"/>
      <c r="G767" s="54"/>
      <c r="H767" s="54"/>
      <c r="I767" s="54"/>
      <c r="J767" s="54"/>
      <c r="K767" s="54"/>
      <c r="L767" s="54"/>
      <c r="M767" s="54"/>
      <c r="N767" s="54"/>
      <c r="O767" s="54"/>
      <c r="P767" s="61"/>
      <c r="Q767" s="75"/>
      <c r="R767" s="66"/>
      <c r="T767" s="67">
        <f>$G767+$H767+$L767+IF(ISBLANK($E767),0,$F767*VLOOKUP($E767,'INFO_Matières recyclables'!$I$6:$M$14,2,0))</f>
        <v>0</v>
      </c>
      <c r="U767" s="67">
        <f>$I767+$J767+$K767+$M767+$N767+$O767+$P767+$Q767+$R767+IF(ISBLANK($E767),0,$F767*(1-VLOOKUP($E767,'INFO_Matières recyclables'!$I$6:$M$14,2,0)))</f>
        <v>0</v>
      </c>
      <c r="V767" s="67">
        <f>$G767+$H767+$K767+IF(ISBLANK($E767),0,$F767*VLOOKUP($E767,'INFO_Matières recyclables'!$I$6:$M$14,3,0))</f>
        <v>0</v>
      </c>
      <c r="W767" s="67">
        <f>$I767+$J767+$L767+$M767+$N767+$O767+$P767+$Q767+$R767+IF(ISBLANK($E767),0,$F767*(1-VLOOKUP($E767,'INFO_Matières recyclables'!$I$6:$M$14,3,0)))</f>
        <v>0</v>
      </c>
      <c r="X767" s="67">
        <f>$G767+$H767+$I767+IF(ISBLANK($E767),0,$F767*VLOOKUP($E767,'INFO_Matières recyclables'!$I$6:$M$14,4,0))</f>
        <v>0</v>
      </c>
      <c r="Y767" s="67">
        <f>$J767+$K767+$L767+$M767+$N767+$O767+$P767+$Q767+$R767+IF(ISBLANK($E767),0,$F767*(1-VLOOKUP($E767,'INFO_Matières recyclables'!$I$6:$M$14,4,0)))</f>
        <v>0</v>
      </c>
      <c r="Z767" s="67">
        <f>$G767+$H767+$I767+$J767+IF(ISBLANK($E767),0,$F767*VLOOKUP($E767,'INFO_Matières recyclables'!$I$6:$M$14,5,0))</f>
        <v>0</v>
      </c>
      <c r="AA767" s="67">
        <f>$K767+$L767+$M767+$N767+$O767+$P767+$Q767+$R767+IF(ISBLANK($E767),0,$F767*(1-VLOOKUP($E767,'INFO_Matières recyclables'!$I$6:$M$14,5,0)))</f>
        <v>0</v>
      </c>
    </row>
    <row r="768" spans="2:27" x14ac:dyDescent="0.35">
      <c r="B768" s="5"/>
      <c r="C768" s="5"/>
      <c r="D768" s="26"/>
      <c r="E768" s="56"/>
      <c r="F768" s="58"/>
      <c r="G768" s="54"/>
      <c r="H768" s="54"/>
      <c r="I768" s="54"/>
      <c r="J768" s="54"/>
      <c r="K768" s="54"/>
      <c r="L768" s="54"/>
      <c r="M768" s="54"/>
      <c r="N768" s="54"/>
      <c r="O768" s="54"/>
      <c r="P768" s="61"/>
      <c r="Q768" s="75"/>
      <c r="R768" s="66"/>
      <c r="T768" s="67">
        <f>$G768+$H768+$L768+IF(ISBLANK($E768),0,$F768*VLOOKUP($E768,'INFO_Matières recyclables'!$I$6:$M$14,2,0))</f>
        <v>0</v>
      </c>
      <c r="U768" s="67">
        <f>$I768+$J768+$K768+$M768+$N768+$O768+$P768+$Q768+$R768+IF(ISBLANK($E768),0,$F768*(1-VLOOKUP($E768,'INFO_Matières recyclables'!$I$6:$M$14,2,0)))</f>
        <v>0</v>
      </c>
      <c r="V768" s="67">
        <f>$G768+$H768+$K768+IF(ISBLANK($E768),0,$F768*VLOOKUP($E768,'INFO_Matières recyclables'!$I$6:$M$14,3,0))</f>
        <v>0</v>
      </c>
      <c r="W768" s="67">
        <f>$I768+$J768+$L768+$M768+$N768+$O768+$P768+$Q768+$R768+IF(ISBLANK($E768),0,$F768*(1-VLOOKUP($E768,'INFO_Matières recyclables'!$I$6:$M$14,3,0)))</f>
        <v>0</v>
      </c>
      <c r="X768" s="67">
        <f>$G768+$H768+$I768+IF(ISBLANK($E768),0,$F768*VLOOKUP($E768,'INFO_Matières recyclables'!$I$6:$M$14,4,0))</f>
        <v>0</v>
      </c>
      <c r="Y768" s="67">
        <f>$J768+$K768+$L768+$M768+$N768+$O768+$P768+$Q768+$R768+IF(ISBLANK($E768),0,$F768*(1-VLOOKUP($E768,'INFO_Matières recyclables'!$I$6:$M$14,4,0)))</f>
        <v>0</v>
      </c>
      <c r="Z768" s="67">
        <f>$G768+$H768+$I768+$J768+IF(ISBLANK($E768),0,$F768*VLOOKUP($E768,'INFO_Matières recyclables'!$I$6:$M$14,5,0))</f>
        <v>0</v>
      </c>
      <c r="AA768" s="67">
        <f>$K768+$L768+$M768+$N768+$O768+$P768+$Q768+$R768+IF(ISBLANK($E768),0,$F768*(1-VLOOKUP($E768,'INFO_Matières recyclables'!$I$6:$M$14,5,0)))</f>
        <v>0</v>
      </c>
    </row>
    <row r="769" spans="2:27" x14ac:dyDescent="0.35">
      <c r="B769" s="5"/>
      <c r="C769" s="5"/>
      <c r="D769" s="26"/>
      <c r="E769" s="56"/>
      <c r="F769" s="58"/>
      <c r="G769" s="54"/>
      <c r="H769" s="54"/>
      <c r="I769" s="54"/>
      <c r="J769" s="54"/>
      <c r="K769" s="54"/>
      <c r="L769" s="54"/>
      <c r="M769" s="54"/>
      <c r="N769" s="54"/>
      <c r="O769" s="54"/>
      <c r="P769" s="61"/>
      <c r="Q769" s="75"/>
      <c r="R769" s="66"/>
      <c r="T769" s="67">
        <f>$G769+$H769+$L769+IF(ISBLANK($E769),0,$F769*VLOOKUP($E769,'INFO_Matières recyclables'!$I$6:$M$14,2,0))</f>
        <v>0</v>
      </c>
      <c r="U769" s="67">
        <f>$I769+$J769+$K769+$M769+$N769+$O769+$P769+$Q769+$R769+IF(ISBLANK($E769),0,$F769*(1-VLOOKUP($E769,'INFO_Matières recyclables'!$I$6:$M$14,2,0)))</f>
        <v>0</v>
      </c>
      <c r="V769" s="67">
        <f>$G769+$H769+$K769+IF(ISBLANK($E769),0,$F769*VLOOKUP($E769,'INFO_Matières recyclables'!$I$6:$M$14,3,0))</f>
        <v>0</v>
      </c>
      <c r="W769" s="67">
        <f>$I769+$J769+$L769+$M769+$N769+$O769+$P769+$Q769+$R769+IF(ISBLANK($E769),0,$F769*(1-VLOOKUP($E769,'INFO_Matières recyclables'!$I$6:$M$14,3,0)))</f>
        <v>0</v>
      </c>
      <c r="X769" s="67">
        <f>$G769+$H769+$I769+IF(ISBLANK($E769),0,$F769*VLOOKUP($E769,'INFO_Matières recyclables'!$I$6:$M$14,4,0))</f>
        <v>0</v>
      </c>
      <c r="Y769" s="67">
        <f>$J769+$K769+$L769+$M769+$N769+$O769+$P769+$Q769+$R769+IF(ISBLANK($E769),0,$F769*(1-VLOOKUP($E769,'INFO_Matières recyclables'!$I$6:$M$14,4,0)))</f>
        <v>0</v>
      </c>
      <c r="Z769" s="67">
        <f>$G769+$H769+$I769+$J769+IF(ISBLANK($E769),0,$F769*VLOOKUP($E769,'INFO_Matières recyclables'!$I$6:$M$14,5,0))</f>
        <v>0</v>
      </c>
      <c r="AA769" s="67">
        <f>$K769+$L769+$M769+$N769+$O769+$P769+$Q769+$R769+IF(ISBLANK($E769),0,$F769*(1-VLOOKUP($E769,'INFO_Matières recyclables'!$I$6:$M$14,5,0)))</f>
        <v>0</v>
      </c>
    </row>
    <row r="770" spans="2:27" x14ac:dyDescent="0.35">
      <c r="B770" s="5"/>
      <c r="C770" s="5"/>
      <c r="D770" s="26"/>
      <c r="E770" s="56"/>
      <c r="F770" s="58"/>
      <c r="G770" s="54"/>
      <c r="H770" s="54"/>
      <c r="I770" s="54"/>
      <c r="J770" s="54"/>
      <c r="K770" s="54"/>
      <c r="L770" s="54"/>
      <c r="M770" s="54"/>
      <c r="N770" s="54"/>
      <c r="O770" s="54"/>
      <c r="P770" s="61"/>
      <c r="Q770" s="75"/>
      <c r="R770" s="66"/>
      <c r="T770" s="67">
        <f>$G770+$H770+$L770+IF(ISBLANK($E770),0,$F770*VLOOKUP($E770,'INFO_Matières recyclables'!$I$6:$M$14,2,0))</f>
        <v>0</v>
      </c>
      <c r="U770" s="67">
        <f>$I770+$J770+$K770+$M770+$N770+$O770+$P770+$Q770+$R770+IF(ISBLANK($E770),0,$F770*(1-VLOOKUP($E770,'INFO_Matières recyclables'!$I$6:$M$14,2,0)))</f>
        <v>0</v>
      </c>
      <c r="V770" s="67">
        <f>$G770+$H770+$K770+IF(ISBLANK($E770),0,$F770*VLOOKUP($E770,'INFO_Matières recyclables'!$I$6:$M$14,3,0))</f>
        <v>0</v>
      </c>
      <c r="W770" s="67">
        <f>$I770+$J770+$L770+$M770+$N770+$O770+$P770+$Q770+$R770+IF(ISBLANK($E770),0,$F770*(1-VLOOKUP($E770,'INFO_Matières recyclables'!$I$6:$M$14,3,0)))</f>
        <v>0</v>
      </c>
      <c r="X770" s="67">
        <f>$G770+$H770+$I770+IF(ISBLANK($E770),0,$F770*VLOOKUP($E770,'INFO_Matières recyclables'!$I$6:$M$14,4,0))</f>
        <v>0</v>
      </c>
      <c r="Y770" s="67">
        <f>$J770+$K770+$L770+$M770+$N770+$O770+$P770+$Q770+$R770+IF(ISBLANK($E770),0,$F770*(1-VLOOKUP($E770,'INFO_Matières recyclables'!$I$6:$M$14,4,0)))</f>
        <v>0</v>
      </c>
      <c r="Z770" s="67">
        <f>$G770+$H770+$I770+$J770+IF(ISBLANK($E770),0,$F770*VLOOKUP($E770,'INFO_Matières recyclables'!$I$6:$M$14,5,0))</f>
        <v>0</v>
      </c>
      <c r="AA770" s="67">
        <f>$K770+$L770+$M770+$N770+$O770+$P770+$Q770+$R770+IF(ISBLANK($E770),0,$F770*(1-VLOOKUP($E770,'INFO_Matières recyclables'!$I$6:$M$14,5,0)))</f>
        <v>0</v>
      </c>
    </row>
    <row r="771" spans="2:27" x14ac:dyDescent="0.35">
      <c r="B771" s="5"/>
      <c r="C771" s="5"/>
      <c r="D771" s="26"/>
      <c r="E771" s="56"/>
      <c r="F771" s="58"/>
      <c r="G771" s="54"/>
      <c r="H771" s="54"/>
      <c r="I771" s="54"/>
      <c r="J771" s="54"/>
      <c r="K771" s="54"/>
      <c r="L771" s="54"/>
      <c r="M771" s="54"/>
      <c r="N771" s="54"/>
      <c r="O771" s="54"/>
      <c r="P771" s="61"/>
      <c r="Q771" s="75"/>
      <c r="R771" s="66"/>
      <c r="T771" s="67">
        <f>$G771+$H771+$L771+IF(ISBLANK($E771),0,$F771*VLOOKUP($E771,'INFO_Matières recyclables'!$I$6:$M$14,2,0))</f>
        <v>0</v>
      </c>
      <c r="U771" s="67">
        <f>$I771+$J771+$K771+$M771+$N771+$O771+$P771+$Q771+$R771+IF(ISBLANK($E771),0,$F771*(1-VLOOKUP($E771,'INFO_Matières recyclables'!$I$6:$M$14,2,0)))</f>
        <v>0</v>
      </c>
      <c r="V771" s="67">
        <f>$G771+$H771+$K771+IF(ISBLANK($E771),0,$F771*VLOOKUP($E771,'INFO_Matières recyclables'!$I$6:$M$14,3,0))</f>
        <v>0</v>
      </c>
      <c r="W771" s="67">
        <f>$I771+$J771+$L771+$M771+$N771+$O771+$P771+$Q771+$R771+IF(ISBLANK($E771),0,$F771*(1-VLOOKUP($E771,'INFO_Matières recyclables'!$I$6:$M$14,3,0)))</f>
        <v>0</v>
      </c>
      <c r="X771" s="67">
        <f>$G771+$H771+$I771+IF(ISBLANK($E771),0,$F771*VLOOKUP($E771,'INFO_Matières recyclables'!$I$6:$M$14,4,0))</f>
        <v>0</v>
      </c>
      <c r="Y771" s="67">
        <f>$J771+$K771+$L771+$M771+$N771+$O771+$P771+$Q771+$R771+IF(ISBLANK($E771),0,$F771*(1-VLOOKUP($E771,'INFO_Matières recyclables'!$I$6:$M$14,4,0)))</f>
        <v>0</v>
      </c>
      <c r="Z771" s="67">
        <f>$G771+$H771+$I771+$J771+IF(ISBLANK($E771),0,$F771*VLOOKUP($E771,'INFO_Matières recyclables'!$I$6:$M$14,5,0))</f>
        <v>0</v>
      </c>
      <c r="AA771" s="67">
        <f>$K771+$L771+$M771+$N771+$O771+$P771+$Q771+$R771+IF(ISBLANK($E771),0,$F771*(1-VLOOKUP($E771,'INFO_Matières recyclables'!$I$6:$M$14,5,0)))</f>
        <v>0</v>
      </c>
    </row>
    <row r="772" spans="2:27" x14ac:dyDescent="0.35">
      <c r="B772" s="5"/>
      <c r="C772" s="5"/>
      <c r="D772" s="26"/>
      <c r="E772" s="56"/>
      <c r="F772" s="58"/>
      <c r="G772" s="54"/>
      <c r="H772" s="54"/>
      <c r="I772" s="54"/>
      <c r="J772" s="54"/>
      <c r="K772" s="54"/>
      <c r="L772" s="54"/>
      <c r="M772" s="54"/>
      <c r="N772" s="54"/>
      <c r="O772" s="54"/>
      <c r="P772" s="61"/>
      <c r="Q772" s="75"/>
      <c r="R772" s="66"/>
      <c r="T772" s="67">
        <f>$G772+$H772+$L772+IF(ISBLANK($E772),0,$F772*VLOOKUP($E772,'INFO_Matières recyclables'!$I$6:$M$14,2,0))</f>
        <v>0</v>
      </c>
      <c r="U772" s="67">
        <f>$I772+$J772+$K772+$M772+$N772+$O772+$P772+$Q772+$R772+IF(ISBLANK($E772),0,$F772*(1-VLOOKUP($E772,'INFO_Matières recyclables'!$I$6:$M$14,2,0)))</f>
        <v>0</v>
      </c>
      <c r="V772" s="67">
        <f>$G772+$H772+$K772+IF(ISBLANK($E772),0,$F772*VLOOKUP($E772,'INFO_Matières recyclables'!$I$6:$M$14,3,0))</f>
        <v>0</v>
      </c>
      <c r="W772" s="67">
        <f>$I772+$J772+$L772+$M772+$N772+$O772+$P772+$Q772+$R772+IF(ISBLANK($E772),0,$F772*(1-VLOOKUP($E772,'INFO_Matières recyclables'!$I$6:$M$14,3,0)))</f>
        <v>0</v>
      </c>
      <c r="X772" s="67">
        <f>$G772+$H772+$I772+IF(ISBLANK($E772),0,$F772*VLOOKUP($E772,'INFO_Matières recyclables'!$I$6:$M$14,4,0))</f>
        <v>0</v>
      </c>
      <c r="Y772" s="67">
        <f>$J772+$K772+$L772+$M772+$N772+$O772+$P772+$Q772+$R772+IF(ISBLANK($E772),0,$F772*(1-VLOOKUP($E772,'INFO_Matières recyclables'!$I$6:$M$14,4,0)))</f>
        <v>0</v>
      </c>
      <c r="Z772" s="67">
        <f>$G772+$H772+$I772+$J772+IF(ISBLANK($E772),0,$F772*VLOOKUP($E772,'INFO_Matières recyclables'!$I$6:$M$14,5,0))</f>
        <v>0</v>
      </c>
      <c r="AA772" s="67">
        <f>$K772+$L772+$M772+$N772+$O772+$P772+$Q772+$R772+IF(ISBLANK($E772),0,$F772*(1-VLOOKUP($E772,'INFO_Matières recyclables'!$I$6:$M$14,5,0)))</f>
        <v>0</v>
      </c>
    </row>
    <row r="773" spans="2:27" x14ac:dyDescent="0.35">
      <c r="B773" s="5"/>
      <c r="C773" s="5"/>
      <c r="D773" s="26"/>
      <c r="E773" s="56"/>
      <c r="F773" s="58"/>
      <c r="G773" s="54"/>
      <c r="H773" s="54"/>
      <c r="I773" s="54"/>
      <c r="J773" s="54"/>
      <c r="K773" s="54"/>
      <c r="L773" s="54"/>
      <c r="M773" s="54"/>
      <c r="N773" s="54"/>
      <c r="O773" s="54"/>
      <c r="P773" s="61"/>
      <c r="Q773" s="75"/>
      <c r="R773" s="66"/>
      <c r="T773" s="67">
        <f>$G773+$H773+$L773+IF(ISBLANK($E773),0,$F773*VLOOKUP($E773,'INFO_Matières recyclables'!$I$6:$M$14,2,0))</f>
        <v>0</v>
      </c>
      <c r="U773" s="67">
        <f>$I773+$J773+$K773+$M773+$N773+$O773+$P773+$Q773+$R773+IF(ISBLANK($E773),0,$F773*(1-VLOOKUP($E773,'INFO_Matières recyclables'!$I$6:$M$14,2,0)))</f>
        <v>0</v>
      </c>
      <c r="V773" s="67">
        <f>$G773+$H773+$K773+IF(ISBLANK($E773),0,$F773*VLOOKUP($E773,'INFO_Matières recyclables'!$I$6:$M$14,3,0))</f>
        <v>0</v>
      </c>
      <c r="W773" s="67">
        <f>$I773+$J773+$L773+$M773+$N773+$O773+$P773+$Q773+$R773+IF(ISBLANK($E773),0,$F773*(1-VLOOKUP($E773,'INFO_Matières recyclables'!$I$6:$M$14,3,0)))</f>
        <v>0</v>
      </c>
      <c r="X773" s="67">
        <f>$G773+$H773+$I773+IF(ISBLANK($E773),0,$F773*VLOOKUP($E773,'INFO_Matières recyclables'!$I$6:$M$14,4,0))</f>
        <v>0</v>
      </c>
      <c r="Y773" s="67">
        <f>$J773+$K773+$L773+$M773+$N773+$O773+$P773+$Q773+$R773+IF(ISBLANK($E773),0,$F773*(1-VLOOKUP($E773,'INFO_Matières recyclables'!$I$6:$M$14,4,0)))</f>
        <v>0</v>
      </c>
      <c r="Z773" s="67">
        <f>$G773+$H773+$I773+$J773+IF(ISBLANK($E773),0,$F773*VLOOKUP($E773,'INFO_Matières recyclables'!$I$6:$M$14,5,0))</f>
        <v>0</v>
      </c>
      <c r="AA773" s="67">
        <f>$K773+$L773+$M773+$N773+$O773+$P773+$Q773+$R773+IF(ISBLANK($E773),0,$F773*(1-VLOOKUP($E773,'INFO_Matières recyclables'!$I$6:$M$14,5,0)))</f>
        <v>0</v>
      </c>
    </row>
    <row r="774" spans="2:27" x14ac:dyDescent="0.35">
      <c r="B774" s="5"/>
      <c r="C774" s="5"/>
      <c r="D774" s="26"/>
      <c r="E774" s="56"/>
      <c r="F774" s="58"/>
      <c r="G774" s="54"/>
      <c r="H774" s="54"/>
      <c r="I774" s="54"/>
      <c r="J774" s="54"/>
      <c r="K774" s="54"/>
      <c r="L774" s="54"/>
      <c r="M774" s="54"/>
      <c r="N774" s="54"/>
      <c r="O774" s="54"/>
      <c r="P774" s="61"/>
      <c r="Q774" s="75"/>
      <c r="R774" s="66"/>
      <c r="T774" s="67">
        <f>$G774+$H774+$L774+IF(ISBLANK($E774),0,$F774*VLOOKUP($E774,'INFO_Matières recyclables'!$I$6:$M$14,2,0))</f>
        <v>0</v>
      </c>
      <c r="U774" s="67">
        <f>$I774+$J774+$K774+$M774+$N774+$O774+$P774+$Q774+$R774+IF(ISBLANK($E774),0,$F774*(1-VLOOKUP($E774,'INFO_Matières recyclables'!$I$6:$M$14,2,0)))</f>
        <v>0</v>
      </c>
      <c r="V774" s="67">
        <f>$G774+$H774+$K774+IF(ISBLANK($E774),0,$F774*VLOOKUP($E774,'INFO_Matières recyclables'!$I$6:$M$14,3,0))</f>
        <v>0</v>
      </c>
      <c r="W774" s="67">
        <f>$I774+$J774+$L774+$M774+$N774+$O774+$P774+$Q774+$R774+IF(ISBLANK($E774),0,$F774*(1-VLOOKUP($E774,'INFO_Matières recyclables'!$I$6:$M$14,3,0)))</f>
        <v>0</v>
      </c>
      <c r="X774" s="67">
        <f>$G774+$H774+$I774+IF(ISBLANK($E774),0,$F774*VLOOKUP($E774,'INFO_Matières recyclables'!$I$6:$M$14,4,0))</f>
        <v>0</v>
      </c>
      <c r="Y774" s="67">
        <f>$J774+$K774+$L774+$M774+$N774+$O774+$P774+$Q774+$R774+IF(ISBLANK($E774),0,$F774*(1-VLOOKUP($E774,'INFO_Matières recyclables'!$I$6:$M$14,4,0)))</f>
        <v>0</v>
      </c>
      <c r="Z774" s="67">
        <f>$G774+$H774+$I774+$J774+IF(ISBLANK($E774),0,$F774*VLOOKUP($E774,'INFO_Matières recyclables'!$I$6:$M$14,5,0))</f>
        <v>0</v>
      </c>
      <c r="AA774" s="67">
        <f>$K774+$L774+$M774+$N774+$O774+$P774+$Q774+$R774+IF(ISBLANK($E774),0,$F774*(1-VLOOKUP($E774,'INFO_Matières recyclables'!$I$6:$M$14,5,0)))</f>
        <v>0</v>
      </c>
    </row>
    <row r="775" spans="2:27" x14ac:dyDescent="0.35">
      <c r="B775" s="5"/>
      <c r="C775" s="5"/>
      <c r="D775" s="26"/>
      <c r="E775" s="56"/>
      <c r="F775" s="58"/>
      <c r="G775" s="54"/>
      <c r="H775" s="54"/>
      <c r="I775" s="54"/>
      <c r="J775" s="54"/>
      <c r="K775" s="54"/>
      <c r="L775" s="54"/>
      <c r="M775" s="54"/>
      <c r="N775" s="54"/>
      <c r="O775" s="54"/>
      <c r="P775" s="61"/>
      <c r="Q775" s="75"/>
      <c r="R775" s="66"/>
      <c r="T775" s="67">
        <f>$G775+$H775+$L775+IF(ISBLANK($E775),0,$F775*VLOOKUP($E775,'INFO_Matières recyclables'!$I$6:$M$14,2,0))</f>
        <v>0</v>
      </c>
      <c r="U775" s="67">
        <f>$I775+$J775+$K775+$M775+$N775+$O775+$P775+$Q775+$R775+IF(ISBLANK($E775),0,$F775*(1-VLOOKUP($E775,'INFO_Matières recyclables'!$I$6:$M$14,2,0)))</f>
        <v>0</v>
      </c>
      <c r="V775" s="67">
        <f>$G775+$H775+$K775+IF(ISBLANK($E775),0,$F775*VLOOKUP($E775,'INFO_Matières recyclables'!$I$6:$M$14,3,0))</f>
        <v>0</v>
      </c>
      <c r="W775" s="67">
        <f>$I775+$J775+$L775+$M775+$N775+$O775+$P775+$Q775+$R775+IF(ISBLANK($E775),0,$F775*(1-VLOOKUP($E775,'INFO_Matières recyclables'!$I$6:$M$14,3,0)))</f>
        <v>0</v>
      </c>
      <c r="X775" s="67">
        <f>$G775+$H775+$I775+IF(ISBLANK($E775),0,$F775*VLOOKUP($E775,'INFO_Matières recyclables'!$I$6:$M$14,4,0))</f>
        <v>0</v>
      </c>
      <c r="Y775" s="67">
        <f>$J775+$K775+$L775+$M775+$N775+$O775+$P775+$Q775+$R775+IF(ISBLANK($E775),0,$F775*(1-VLOOKUP($E775,'INFO_Matières recyclables'!$I$6:$M$14,4,0)))</f>
        <v>0</v>
      </c>
      <c r="Z775" s="67">
        <f>$G775+$H775+$I775+$J775+IF(ISBLANK($E775),0,$F775*VLOOKUP($E775,'INFO_Matières recyclables'!$I$6:$M$14,5,0))</f>
        <v>0</v>
      </c>
      <c r="AA775" s="67">
        <f>$K775+$L775+$M775+$N775+$O775+$P775+$Q775+$R775+IF(ISBLANK($E775),0,$F775*(1-VLOOKUP($E775,'INFO_Matières recyclables'!$I$6:$M$14,5,0)))</f>
        <v>0</v>
      </c>
    </row>
    <row r="776" spans="2:27" x14ac:dyDescent="0.35">
      <c r="B776" s="5"/>
      <c r="C776" s="5"/>
      <c r="D776" s="26"/>
      <c r="E776" s="56"/>
      <c r="F776" s="58"/>
      <c r="G776" s="54"/>
      <c r="H776" s="54"/>
      <c r="I776" s="54"/>
      <c r="J776" s="54"/>
      <c r="K776" s="54"/>
      <c r="L776" s="54"/>
      <c r="M776" s="54"/>
      <c r="N776" s="54"/>
      <c r="O776" s="54"/>
      <c r="P776" s="61"/>
      <c r="Q776" s="75"/>
      <c r="R776" s="66"/>
      <c r="T776" s="67">
        <f>$G776+$H776+$L776+IF(ISBLANK($E776),0,$F776*VLOOKUP($E776,'INFO_Matières recyclables'!$I$6:$M$14,2,0))</f>
        <v>0</v>
      </c>
      <c r="U776" s="67">
        <f>$I776+$J776+$K776+$M776+$N776+$O776+$P776+$Q776+$R776+IF(ISBLANK($E776),0,$F776*(1-VLOOKUP($E776,'INFO_Matières recyclables'!$I$6:$M$14,2,0)))</f>
        <v>0</v>
      </c>
      <c r="V776" s="67">
        <f>$G776+$H776+$K776+IF(ISBLANK($E776),0,$F776*VLOOKUP($E776,'INFO_Matières recyclables'!$I$6:$M$14,3,0))</f>
        <v>0</v>
      </c>
      <c r="W776" s="67">
        <f>$I776+$J776+$L776+$M776+$N776+$O776+$P776+$Q776+$R776+IF(ISBLANK($E776),0,$F776*(1-VLOOKUP($E776,'INFO_Matières recyclables'!$I$6:$M$14,3,0)))</f>
        <v>0</v>
      </c>
      <c r="X776" s="67">
        <f>$G776+$H776+$I776+IF(ISBLANK($E776),0,$F776*VLOOKUP($E776,'INFO_Matières recyclables'!$I$6:$M$14,4,0))</f>
        <v>0</v>
      </c>
      <c r="Y776" s="67">
        <f>$J776+$K776+$L776+$M776+$N776+$O776+$P776+$Q776+$R776+IF(ISBLANK($E776),0,$F776*(1-VLOOKUP($E776,'INFO_Matières recyclables'!$I$6:$M$14,4,0)))</f>
        <v>0</v>
      </c>
      <c r="Z776" s="67">
        <f>$G776+$H776+$I776+$J776+IF(ISBLANK($E776),0,$F776*VLOOKUP($E776,'INFO_Matières recyclables'!$I$6:$M$14,5,0))</f>
        <v>0</v>
      </c>
      <c r="AA776" s="67">
        <f>$K776+$L776+$M776+$N776+$O776+$P776+$Q776+$R776+IF(ISBLANK($E776),0,$F776*(1-VLOOKUP($E776,'INFO_Matières recyclables'!$I$6:$M$14,5,0)))</f>
        <v>0</v>
      </c>
    </row>
    <row r="777" spans="2:27" x14ac:dyDescent="0.35">
      <c r="B777" s="5"/>
      <c r="C777" s="5"/>
      <c r="D777" s="26"/>
      <c r="E777" s="56"/>
      <c r="F777" s="58"/>
      <c r="G777" s="54"/>
      <c r="H777" s="54"/>
      <c r="I777" s="54"/>
      <c r="J777" s="54"/>
      <c r="K777" s="54"/>
      <c r="L777" s="54"/>
      <c r="M777" s="54"/>
      <c r="N777" s="54"/>
      <c r="O777" s="54"/>
      <c r="P777" s="61"/>
      <c r="Q777" s="75"/>
      <c r="R777" s="66"/>
      <c r="T777" s="67">
        <f>$G777+$H777+$L777+IF(ISBLANK($E777),0,$F777*VLOOKUP($E777,'INFO_Matières recyclables'!$I$6:$M$14,2,0))</f>
        <v>0</v>
      </c>
      <c r="U777" s="67">
        <f>$I777+$J777+$K777+$M777+$N777+$O777+$P777+$Q777+$R777+IF(ISBLANK($E777),0,$F777*(1-VLOOKUP($E777,'INFO_Matières recyclables'!$I$6:$M$14,2,0)))</f>
        <v>0</v>
      </c>
      <c r="V777" s="67">
        <f>$G777+$H777+$K777+IF(ISBLANK($E777),0,$F777*VLOOKUP($E777,'INFO_Matières recyclables'!$I$6:$M$14,3,0))</f>
        <v>0</v>
      </c>
      <c r="W777" s="67">
        <f>$I777+$J777+$L777+$M777+$N777+$O777+$P777+$Q777+$R777+IF(ISBLANK($E777),0,$F777*(1-VLOOKUP($E777,'INFO_Matières recyclables'!$I$6:$M$14,3,0)))</f>
        <v>0</v>
      </c>
      <c r="X777" s="67">
        <f>$G777+$H777+$I777+IF(ISBLANK($E777),0,$F777*VLOOKUP($E777,'INFO_Matières recyclables'!$I$6:$M$14,4,0))</f>
        <v>0</v>
      </c>
      <c r="Y777" s="67">
        <f>$J777+$K777+$L777+$M777+$N777+$O777+$P777+$Q777+$R777+IF(ISBLANK($E777),0,$F777*(1-VLOOKUP($E777,'INFO_Matières recyclables'!$I$6:$M$14,4,0)))</f>
        <v>0</v>
      </c>
      <c r="Z777" s="67">
        <f>$G777+$H777+$I777+$J777+IF(ISBLANK($E777),0,$F777*VLOOKUP($E777,'INFO_Matières recyclables'!$I$6:$M$14,5,0))</f>
        <v>0</v>
      </c>
      <c r="AA777" s="67">
        <f>$K777+$L777+$M777+$N777+$O777+$P777+$Q777+$R777+IF(ISBLANK($E777),0,$F777*(1-VLOOKUP($E777,'INFO_Matières recyclables'!$I$6:$M$14,5,0)))</f>
        <v>0</v>
      </c>
    </row>
    <row r="778" spans="2:27" x14ac:dyDescent="0.35">
      <c r="B778" s="5"/>
      <c r="C778" s="5"/>
      <c r="D778" s="26"/>
      <c r="E778" s="56"/>
      <c r="F778" s="58"/>
      <c r="G778" s="54"/>
      <c r="H778" s="54"/>
      <c r="I778" s="54"/>
      <c r="J778" s="54"/>
      <c r="K778" s="54"/>
      <c r="L778" s="54"/>
      <c r="M778" s="54"/>
      <c r="N778" s="54"/>
      <c r="O778" s="54"/>
      <c r="P778" s="61"/>
      <c r="Q778" s="75"/>
      <c r="R778" s="66"/>
      <c r="T778" s="67">
        <f>$G778+$H778+$L778+IF(ISBLANK($E778),0,$F778*VLOOKUP($E778,'INFO_Matières recyclables'!$I$6:$M$14,2,0))</f>
        <v>0</v>
      </c>
      <c r="U778" s="67">
        <f>$I778+$J778+$K778+$M778+$N778+$O778+$P778+$Q778+$R778+IF(ISBLANK($E778),0,$F778*(1-VLOOKUP($E778,'INFO_Matières recyclables'!$I$6:$M$14,2,0)))</f>
        <v>0</v>
      </c>
      <c r="V778" s="67">
        <f>$G778+$H778+$K778+IF(ISBLANK($E778),0,$F778*VLOOKUP($E778,'INFO_Matières recyclables'!$I$6:$M$14,3,0))</f>
        <v>0</v>
      </c>
      <c r="W778" s="67">
        <f>$I778+$J778+$L778+$M778+$N778+$O778+$P778+$Q778+$R778+IF(ISBLANK($E778),0,$F778*(1-VLOOKUP($E778,'INFO_Matières recyclables'!$I$6:$M$14,3,0)))</f>
        <v>0</v>
      </c>
      <c r="X778" s="67">
        <f>$G778+$H778+$I778+IF(ISBLANK($E778),0,$F778*VLOOKUP($E778,'INFO_Matières recyclables'!$I$6:$M$14,4,0))</f>
        <v>0</v>
      </c>
      <c r="Y778" s="67">
        <f>$J778+$K778+$L778+$M778+$N778+$O778+$P778+$Q778+$R778+IF(ISBLANK($E778),0,$F778*(1-VLOOKUP($E778,'INFO_Matières recyclables'!$I$6:$M$14,4,0)))</f>
        <v>0</v>
      </c>
      <c r="Z778" s="67">
        <f>$G778+$H778+$I778+$J778+IF(ISBLANK($E778),0,$F778*VLOOKUP($E778,'INFO_Matières recyclables'!$I$6:$M$14,5,0))</f>
        <v>0</v>
      </c>
      <c r="AA778" s="67">
        <f>$K778+$L778+$M778+$N778+$O778+$P778+$Q778+$R778+IF(ISBLANK($E778),0,$F778*(1-VLOOKUP($E778,'INFO_Matières recyclables'!$I$6:$M$14,5,0)))</f>
        <v>0</v>
      </c>
    </row>
    <row r="779" spans="2:27" x14ac:dyDescent="0.35">
      <c r="B779" s="5"/>
      <c r="C779" s="5"/>
      <c r="D779" s="26"/>
      <c r="E779" s="56"/>
      <c r="F779" s="58"/>
      <c r="G779" s="54"/>
      <c r="H779" s="54"/>
      <c r="I779" s="54"/>
      <c r="J779" s="54"/>
      <c r="K779" s="54"/>
      <c r="L779" s="54"/>
      <c r="M779" s="54"/>
      <c r="N779" s="54"/>
      <c r="O779" s="54"/>
      <c r="P779" s="61"/>
      <c r="Q779" s="75"/>
      <c r="R779" s="66"/>
      <c r="T779" s="67">
        <f>$G779+$H779+$L779+IF(ISBLANK($E779),0,$F779*VLOOKUP($E779,'INFO_Matières recyclables'!$I$6:$M$14,2,0))</f>
        <v>0</v>
      </c>
      <c r="U779" s="67">
        <f>$I779+$J779+$K779+$M779+$N779+$O779+$P779+$Q779+$R779+IF(ISBLANK($E779),0,$F779*(1-VLOOKUP($E779,'INFO_Matières recyclables'!$I$6:$M$14,2,0)))</f>
        <v>0</v>
      </c>
      <c r="V779" s="67">
        <f>$G779+$H779+$K779+IF(ISBLANK($E779),0,$F779*VLOOKUP($E779,'INFO_Matières recyclables'!$I$6:$M$14,3,0))</f>
        <v>0</v>
      </c>
      <c r="W779" s="67">
        <f>$I779+$J779+$L779+$M779+$N779+$O779+$P779+$Q779+$R779+IF(ISBLANK($E779),0,$F779*(1-VLOOKUP($E779,'INFO_Matières recyclables'!$I$6:$M$14,3,0)))</f>
        <v>0</v>
      </c>
      <c r="X779" s="67">
        <f>$G779+$H779+$I779+IF(ISBLANK($E779),0,$F779*VLOOKUP($E779,'INFO_Matières recyclables'!$I$6:$M$14,4,0))</f>
        <v>0</v>
      </c>
      <c r="Y779" s="67">
        <f>$J779+$K779+$L779+$M779+$N779+$O779+$P779+$Q779+$R779+IF(ISBLANK($E779),0,$F779*(1-VLOOKUP($E779,'INFO_Matières recyclables'!$I$6:$M$14,4,0)))</f>
        <v>0</v>
      </c>
      <c r="Z779" s="67">
        <f>$G779+$H779+$I779+$J779+IF(ISBLANK($E779),0,$F779*VLOOKUP($E779,'INFO_Matières recyclables'!$I$6:$M$14,5,0))</f>
        <v>0</v>
      </c>
      <c r="AA779" s="67">
        <f>$K779+$L779+$M779+$N779+$O779+$P779+$Q779+$R779+IF(ISBLANK($E779),0,$F779*(1-VLOOKUP($E779,'INFO_Matières recyclables'!$I$6:$M$14,5,0)))</f>
        <v>0</v>
      </c>
    </row>
    <row r="780" spans="2:27" x14ac:dyDescent="0.35">
      <c r="B780" s="5"/>
      <c r="C780" s="5"/>
      <c r="D780" s="26"/>
      <c r="E780" s="56"/>
      <c r="F780" s="58"/>
      <c r="G780" s="54"/>
      <c r="H780" s="54"/>
      <c r="I780" s="54"/>
      <c r="J780" s="54"/>
      <c r="K780" s="54"/>
      <c r="L780" s="54"/>
      <c r="M780" s="54"/>
      <c r="N780" s="54"/>
      <c r="O780" s="54"/>
      <c r="P780" s="61"/>
      <c r="Q780" s="75"/>
      <c r="R780" s="66"/>
      <c r="T780" s="67">
        <f>$G780+$H780+$L780+IF(ISBLANK($E780),0,$F780*VLOOKUP($E780,'INFO_Matières recyclables'!$I$6:$M$14,2,0))</f>
        <v>0</v>
      </c>
      <c r="U780" s="67">
        <f>$I780+$J780+$K780+$M780+$N780+$O780+$P780+$Q780+$R780+IF(ISBLANK($E780),0,$F780*(1-VLOOKUP($E780,'INFO_Matières recyclables'!$I$6:$M$14,2,0)))</f>
        <v>0</v>
      </c>
      <c r="V780" s="67">
        <f>$G780+$H780+$K780+IF(ISBLANK($E780),0,$F780*VLOOKUP($E780,'INFO_Matières recyclables'!$I$6:$M$14,3,0))</f>
        <v>0</v>
      </c>
      <c r="W780" s="67">
        <f>$I780+$J780+$L780+$M780+$N780+$O780+$P780+$Q780+$R780+IF(ISBLANK($E780),0,$F780*(1-VLOOKUP($E780,'INFO_Matières recyclables'!$I$6:$M$14,3,0)))</f>
        <v>0</v>
      </c>
      <c r="X780" s="67">
        <f>$G780+$H780+$I780+IF(ISBLANK($E780),0,$F780*VLOOKUP($E780,'INFO_Matières recyclables'!$I$6:$M$14,4,0))</f>
        <v>0</v>
      </c>
      <c r="Y780" s="67">
        <f>$J780+$K780+$L780+$M780+$N780+$O780+$P780+$Q780+$R780+IF(ISBLANK($E780),0,$F780*(1-VLOOKUP($E780,'INFO_Matières recyclables'!$I$6:$M$14,4,0)))</f>
        <v>0</v>
      </c>
      <c r="Z780" s="67">
        <f>$G780+$H780+$I780+$J780+IF(ISBLANK($E780),0,$F780*VLOOKUP($E780,'INFO_Matières recyclables'!$I$6:$M$14,5,0))</f>
        <v>0</v>
      </c>
      <c r="AA780" s="67">
        <f>$K780+$L780+$M780+$N780+$O780+$P780+$Q780+$R780+IF(ISBLANK($E780),0,$F780*(1-VLOOKUP($E780,'INFO_Matières recyclables'!$I$6:$M$14,5,0)))</f>
        <v>0</v>
      </c>
    </row>
    <row r="781" spans="2:27" x14ac:dyDescent="0.35">
      <c r="B781" s="5"/>
      <c r="C781" s="5"/>
      <c r="D781" s="26"/>
      <c r="E781" s="56"/>
      <c r="F781" s="58"/>
      <c r="G781" s="54"/>
      <c r="H781" s="54"/>
      <c r="I781" s="54"/>
      <c r="J781" s="54"/>
      <c r="K781" s="54"/>
      <c r="L781" s="54"/>
      <c r="M781" s="54"/>
      <c r="N781" s="54"/>
      <c r="O781" s="54"/>
      <c r="P781" s="61"/>
      <c r="Q781" s="75"/>
      <c r="R781" s="66"/>
      <c r="T781" s="67">
        <f>$G781+$H781+$L781+IF(ISBLANK($E781),0,$F781*VLOOKUP($E781,'INFO_Matières recyclables'!$I$6:$M$14,2,0))</f>
        <v>0</v>
      </c>
      <c r="U781" s="67">
        <f>$I781+$J781+$K781+$M781+$N781+$O781+$P781+$Q781+$R781+IF(ISBLANK($E781),0,$F781*(1-VLOOKUP($E781,'INFO_Matières recyclables'!$I$6:$M$14,2,0)))</f>
        <v>0</v>
      </c>
      <c r="V781" s="67">
        <f>$G781+$H781+$K781+IF(ISBLANK($E781),0,$F781*VLOOKUP($E781,'INFO_Matières recyclables'!$I$6:$M$14,3,0))</f>
        <v>0</v>
      </c>
      <c r="W781" s="67">
        <f>$I781+$J781+$L781+$M781+$N781+$O781+$P781+$Q781+$R781+IF(ISBLANK($E781),0,$F781*(1-VLOOKUP($E781,'INFO_Matières recyclables'!$I$6:$M$14,3,0)))</f>
        <v>0</v>
      </c>
      <c r="X781" s="67">
        <f>$G781+$H781+$I781+IF(ISBLANK($E781),0,$F781*VLOOKUP($E781,'INFO_Matières recyclables'!$I$6:$M$14,4,0))</f>
        <v>0</v>
      </c>
      <c r="Y781" s="67">
        <f>$J781+$K781+$L781+$M781+$N781+$O781+$P781+$Q781+$R781+IF(ISBLANK($E781),0,$F781*(1-VLOOKUP($E781,'INFO_Matières recyclables'!$I$6:$M$14,4,0)))</f>
        <v>0</v>
      </c>
      <c r="Z781" s="67">
        <f>$G781+$H781+$I781+$J781+IF(ISBLANK($E781),0,$F781*VLOOKUP($E781,'INFO_Matières recyclables'!$I$6:$M$14,5,0))</f>
        <v>0</v>
      </c>
      <c r="AA781" s="67">
        <f>$K781+$L781+$M781+$N781+$O781+$P781+$Q781+$R781+IF(ISBLANK($E781),0,$F781*(1-VLOOKUP($E781,'INFO_Matières recyclables'!$I$6:$M$14,5,0)))</f>
        <v>0</v>
      </c>
    </row>
    <row r="782" spans="2:27" x14ac:dyDescent="0.35">
      <c r="B782" s="5"/>
      <c r="C782" s="5"/>
      <c r="D782" s="26"/>
      <c r="E782" s="56"/>
      <c r="F782" s="58"/>
      <c r="G782" s="54"/>
      <c r="H782" s="54"/>
      <c r="I782" s="54"/>
      <c r="J782" s="54"/>
      <c r="K782" s="54"/>
      <c r="L782" s="54"/>
      <c r="M782" s="54"/>
      <c r="N782" s="54"/>
      <c r="O782" s="54"/>
      <c r="P782" s="61"/>
      <c r="Q782" s="75"/>
      <c r="R782" s="66"/>
      <c r="T782" s="67">
        <f>$G782+$H782+$L782+IF(ISBLANK($E782),0,$F782*VLOOKUP($E782,'INFO_Matières recyclables'!$I$6:$M$14,2,0))</f>
        <v>0</v>
      </c>
      <c r="U782" s="67">
        <f>$I782+$J782+$K782+$M782+$N782+$O782+$P782+$Q782+$R782+IF(ISBLANK($E782),0,$F782*(1-VLOOKUP($E782,'INFO_Matières recyclables'!$I$6:$M$14,2,0)))</f>
        <v>0</v>
      </c>
      <c r="V782" s="67">
        <f>$G782+$H782+$K782+IF(ISBLANK($E782),0,$F782*VLOOKUP($E782,'INFO_Matières recyclables'!$I$6:$M$14,3,0))</f>
        <v>0</v>
      </c>
      <c r="W782" s="67">
        <f>$I782+$J782+$L782+$M782+$N782+$O782+$P782+$Q782+$R782+IF(ISBLANK($E782),0,$F782*(1-VLOOKUP($E782,'INFO_Matières recyclables'!$I$6:$M$14,3,0)))</f>
        <v>0</v>
      </c>
      <c r="X782" s="67">
        <f>$G782+$H782+$I782+IF(ISBLANK($E782),0,$F782*VLOOKUP($E782,'INFO_Matières recyclables'!$I$6:$M$14,4,0))</f>
        <v>0</v>
      </c>
      <c r="Y782" s="67">
        <f>$J782+$K782+$L782+$M782+$N782+$O782+$P782+$Q782+$R782+IF(ISBLANK($E782),0,$F782*(1-VLOOKUP($E782,'INFO_Matières recyclables'!$I$6:$M$14,4,0)))</f>
        <v>0</v>
      </c>
      <c r="Z782" s="67">
        <f>$G782+$H782+$I782+$J782+IF(ISBLANK($E782),0,$F782*VLOOKUP($E782,'INFO_Matières recyclables'!$I$6:$M$14,5,0))</f>
        <v>0</v>
      </c>
      <c r="AA782" s="67">
        <f>$K782+$L782+$M782+$N782+$O782+$P782+$Q782+$R782+IF(ISBLANK($E782),0,$F782*(1-VLOOKUP($E782,'INFO_Matières recyclables'!$I$6:$M$14,5,0)))</f>
        <v>0</v>
      </c>
    </row>
    <row r="783" spans="2:27" x14ac:dyDescent="0.35">
      <c r="B783" s="5"/>
      <c r="C783" s="5"/>
      <c r="D783" s="26"/>
      <c r="E783" s="56"/>
      <c r="F783" s="58"/>
      <c r="G783" s="54"/>
      <c r="H783" s="54"/>
      <c r="I783" s="54"/>
      <c r="J783" s="54"/>
      <c r="K783" s="54"/>
      <c r="L783" s="54"/>
      <c r="M783" s="54"/>
      <c r="N783" s="54"/>
      <c r="O783" s="54"/>
      <c r="P783" s="61"/>
      <c r="Q783" s="75"/>
      <c r="R783" s="66"/>
      <c r="T783" s="67">
        <f>$G783+$H783+$L783+IF(ISBLANK($E783),0,$F783*VLOOKUP($E783,'INFO_Matières recyclables'!$I$6:$M$14,2,0))</f>
        <v>0</v>
      </c>
      <c r="U783" s="67">
        <f>$I783+$J783+$K783+$M783+$N783+$O783+$P783+$Q783+$R783+IF(ISBLANK($E783),0,$F783*(1-VLOOKUP($E783,'INFO_Matières recyclables'!$I$6:$M$14,2,0)))</f>
        <v>0</v>
      </c>
      <c r="V783" s="67">
        <f>$G783+$H783+$K783+IF(ISBLANK($E783),0,$F783*VLOOKUP($E783,'INFO_Matières recyclables'!$I$6:$M$14,3,0))</f>
        <v>0</v>
      </c>
      <c r="W783" s="67">
        <f>$I783+$J783+$L783+$M783+$N783+$O783+$P783+$Q783+$R783+IF(ISBLANK($E783),0,$F783*(1-VLOOKUP($E783,'INFO_Matières recyclables'!$I$6:$M$14,3,0)))</f>
        <v>0</v>
      </c>
      <c r="X783" s="67">
        <f>$G783+$H783+$I783+IF(ISBLANK($E783),0,$F783*VLOOKUP($E783,'INFO_Matières recyclables'!$I$6:$M$14,4,0))</f>
        <v>0</v>
      </c>
      <c r="Y783" s="67">
        <f>$J783+$K783+$L783+$M783+$N783+$O783+$P783+$Q783+$R783+IF(ISBLANK($E783),0,$F783*(1-VLOOKUP($E783,'INFO_Matières recyclables'!$I$6:$M$14,4,0)))</f>
        <v>0</v>
      </c>
      <c r="Z783" s="67">
        <f>$G783+$H783+$I783+$J783+IF(ISBLANK($E783),0,$F783*VLOOKUP($E783,'INFO_Matières recyclables'!$I$6:$M$14,5,0))</f>
        <v>0</v>
      </c>
      <c r="AA783" s="67">
        <f>$K783+$L783+$M783+$N783+$O783+$P783+$Q783+$R783+IF(ISBLANK($E783),0,$F783*(1-VLOOKUP($E783,'INFO_Matières recyclables'!$I$6:$M$14,5,0)))</f>
        <v>0</v>
      </c>
    </row>
    <row r="784" spans="2:27" x14ac:dyDescent="0.35">
      <c r="B784" s="5"/>
      <c r="C784" s="5"/>
      <c r="D784" s="26"/>
      <c r="E784" s="56"/>
      <c r="F784" s="58"/>
      <c r="G784" s="54"/>
      <c r="H784" s="54"/>
      <c r="I784" s="54"/>
      <c r="J784" s="54"/>
      <c r="K784" s="54"/>
      <c r="L784" s="54"/>
      <c r="M784" s="54"/>
      <c r="N784" s="54"/>
      <c r="O784" s="54"/>
      <c r="P784" s="61"/>
      <c r="Q784" s="75"/>
      <c r="R784" s="66"/>
      <c r="T784" s="67">
        <f>$G784+$H784+$L784+IF(ISBLANK($E784),0,$F784*VLOOKUP($E784,'INFO_Matières recyclables'!$I$6:$M$14,2,0))</f>
        <v>0</v>
      </c>
      <c r="U784" s="67">
        <f>$I784+$J784+$K784+$M784+$N784+$O784+$P784+$Q784+$R784+IF(ISBLANK($E784),0,$F784*(1-VLOOKUP($E784,'INFO_Matières recyclables'!$I$6:$M$14,2,0)))</f>
        <v>0</v>
      </c>
      <c r="V784" s="67">
        <f>$G784+$H784+$K784+IF(ISBLANK($E784),0,$F784*VLOOKUP($E784,'INFO_Matières recyclables'!$I$6:$M$14,3,0))</f>
        <v>0</v>
      </c>
      <c r="W784" s="67">
        <f>$I784+$J784+$L784+$M784+$N784+$O784+$P784+$Q784+$R784+IF(ISBLANK($E784),0,$F784*(1-VLOOKUP($E784,'INFO_Matières recyclables'!$I$6:$M$14,3,0)))</f>
        <v>0</v>
      </c>
      <c r="X784" s="67">
        <f>$G784+$H784+$I784+IF(ISBLANK($E784),0,$F784*VLOOKUP($E784,'INFO_Matières recyclables'!$I$6:$M$14,4,0))</f>
        <v>0</v>
      </c>
      <c r="Y784" s="67">
        <f>$J784+$K784+$L784+$M784+$N784+$O784+$P784+$Q784+$R784+IF(ISBLANK($E784),0,$F784*(1-VLOOKUP($E784,'INFO_Matières recyclables'!$I$6:$M$14,4,0)))</f>
        <v>0</v>
      </c>
      <c r="Z784" s="67">
        <f>$G784+$H784+$I784+$J784+IF(ISBLANK($E784),0,$F784*VLOOKUP($E784,'INFO_Matières recyclables'!$I$6:$M$14,5,0))</f>
        <v>0</v>
      </c>
      <c r="AA784" s="67">
        <f>$K784+$L784+$M784+$N784+$O784+$P784+$Q784+$R784+IF(ISBLANK($E784),0,$F784*(1-VLOOKUP($E784,'INFO_Matières recyclables'!$I$6:$M$14,5,0)))</f>
        <v>0</v>
      </c>
    </row>
    <row r="785" spans="2:27" x14ac:dyDescent="0.35">
      <c r="B785" s="5"/>
      <c r="C785" s="5"/>
      <c r="D785" s="26"/>
      <c r="E785" s="56"/>
      <c r="F785" s="58"/>
      <c r="G785" s="54"/>
      <c r="H785" s="54"/>
      <c r="I785" s="54"/>
      <c r="J785" s="54"/>
      <c r="K785" s="54"/>
      <c r="L785" s="54"/>
      <c r="M785" s="54"/>
      <c r="N785" s="54"/>
      <c r="O785" s="54"/>
      <c r="P785" s="61"/>
      <c r="Q785" s="75"/>
      <c r="R785" s="66"/>
      <c r="T785" s="67">
        <f>$G785+$H785+$L785+IF(ISBLANK($E785),0,$F785*VLOOKUP($E785,'INFO_Matières recyclables'!$I$6:$M$14,2,0))</f>
        <v>0</v>
      </c>
      <c r="U785" s="67">
        <f>$I785+$J785+$K785+$M785+$N785+$O785+$P785+$Q785+$R785+IF(ISBLANK($E785),0,$F785*(1-VLOOKUP($E785,'INFO_Matières recyclables'!$I$6:$M$14,2,0)))</f>
        <v>0</v>
      </c>
      <c r="V785" s="67">
        <f>$G785+$H785+$K785+IF(ISBLANK($E785),0,$F785*VLOOKUP($E785,'INFO_Matières recyclables'!$I$6:$M$14,3,0))</f>
        <v>0</v>
      </c>
      <c r="W785" s="67">
        <f>$I785+$J785+$L785+$M785+$N785+$O785+$P785+$Q785+$R785+IF(ISBLANK($E785),0,$F785*(1-VLOOKUP($E785,'INFO_Matières recyclables'!$I$6:$M$14,3,0)))</f>
        <v>0</v>
      </c>
      <c r="X785" s="67">
        <f>$G785+$H785+$I785+IF(ISBLANK($E785),0,$F785*VLOOKUP($E785,'INFO_Matières recyclables'!$I$6:$M$14,4,0))</f>
        <v>0</v>
      </c>
      <c r="Y785" s="67">
        <f>$J785+$K785+$L785+$M785+$N785+$O785+$P785+$Q785+$R785+IF(ISBLANK($E785),0,$F785*(1-VLOOKUP($E785,'INFO_Matières recyclables'!$I$6:$M$14,4,0)))</f>
        <v>0</v>
      </c>
      <c r="Z785" s="67">
        <f>$G785+$H785+$I785+$J785+IF(ISBLANK($E785),0,$F785*VLOOKUP($E785,'INFO_Matières recyclables'!$I$6:$M$14,5,0))</f>
        <v>0</v>
      </c>
      <c r="AA785" s="67">
        <f>$K785+$L785+$M785+$N785+$O785+$P785+$Q785+$R785+IF(ISBLANK($E785),0,$F785*(1-VLOOKUP($E785,'INFO_Matières recyclables'!$I$6:$M$14,5,0)))</f>
        <v>0</v>
      </c>
    </row>
    <row r="786" spans="2:27" x14ac:dyDescent="0.35">
      <c r="B786" s="5"/>
      <c r="C786" s="5"/>
      <c r="D786" s="26"/>
      <c r="E786" s="56"/>
      <c r="F786" s="58"/>
      <c r="G786" s="54"/>
      <c r="H786" s="54"/>
      <c r="I786" s="54"/>
      <c r="J786" s="54"/>
      <c r="K786" s="54"/>
      <c r="L786" s="54"/>
      <c r="M786" s="54"/>
      <c r="N786" s="54"/>
      <c r="O786" s="54"/>
      <c r="P786" s="61"/>
      <c r="Q786" s="75"/>
      <c r="R786" s="66"/>
      <c r="T786" s="67">
        <f>$G786+$H786+$L786+IF(ISBLANK($E786),0,$F786*VLOOKUP($E786,'INFO_Matières recyclables'!$I$6:$M$14,2,0))</f>
        <v>0</v>
      </c>
      <c r="U786" s="67">
        <f>$I786+$J786+$K786+$M786+$N786+$O786+$P786+$Q786+$R786+IF(ISBLANK($E786),0,$F786*(1-VLOOKUP($E786,'INFO_Matières recyclables'!$I$6:$M$14,2,0)))</f>
        <v>0</v>
      </c>
      <c r="V786" s="67">
        <f>$G786+$H786+$K786+IF(ISBLANK($E786),0,$F786*VLOOKUP($E786,'INFO_Matières recyclables'!$I$6:$M$14,3,0))</f>
        <v>0</v>
      </c>
      <c r="W786" s="67">
        <f>$I786+$J786+$L786+$M786+$N786+$O786+$P786+$Q786+$R786+IF(ISBLANK($E786),0,$F786*(1-VLOOKUP($E786,'INFO_Matières recyclables'!$I$6:$M$14,3,0)))</f>
        <v>0</v>
      </c>
      <c r="X786" s="67">
        <f>$G786+$H786+$I786+IF(ISBLANK($E786),0,$F786*VLOOKUP($E786,'INFO_Matières recyclables'!$I$6:$M$14,4,0))</f>
        <v>0</v>
      </c>
      <c r="Y786" s="67">
        <f>$J786+$K786+$L786+$M786+$N786+$O786+$P786+$Q786+$R786+IF(ISBLANK($E786),0,$F786*(1-VLOOKUP($E786,'INFO_Matières recyclables'!$I$6:$M$14,4,0)))</f>
        <v>0</v>
      </c>
      <c r="Z786" s="67">
        <f>$G786+$H786+$I786+$J786+IF(ISBLANK($E786),0,$F786*VLOOKUP($E786,'INFO_Matières recyclables'!$I$6:$M$14,5,0))</f>
        <v>0</v>
      </c>
      <c r="AA786" s="67">
        <f>$K786+$L786+$M786+$N786+$O786+$P786+$Q786+$R786+IF(ISBLANK($E786),0,$F786*(1-VLOOKUP($E786,'INFO_Matières recyclables'!$I$6:$M$14,5,0)))</f>
        <v>0</v>
      </c>
    </row>
    <row r="787" spans="2:27" x14ac:dyDescent="0.35">
      <c r="B787" s="5"/>
      <c r="C787" s="5"/>
      <c r="D787" s="26"/>
      <c r="E787" s="56"/>
      <c r="F787" s="58"/>
      <c r="G787" s="54"/>
      <c r="H787" s="54"/>
      <c r="I787" s="54"/>
      <c r="J787" s="54"/>
      <c r="K787" s="54"/>
      <c r="L787" s="54"/>
      <c r="M787" s="54"/>
      <c r="N787" s="54"/>
      <c r="O787" s="54"/>
      <c r="P787" s="61"/>
      <c r="Q787" s="75"/>
      <c r="R787" s="66"/>
      <c r="T787" s="67">
        <f>$G787+$H787+$L787+IF(ISBLANK($E787),0,$F787*VLOOKUP($E787,'INFO_Matières recyclables'!$I$6:$M$14,2,0))</f>
        <v>0</v>
      </c>
      <c r="U787" s="67">
        <f>$I787+$J787+$K787+$M787+$N787+$O787+$P787+$Q787+$R787+IF(ISBLANK($E787),0,$F787*(1-VLOOKUP($E787,'INFO_Matières recyclables'!$I$6:$M$14,2,0)))</f>
        <v>0</v>
      </c>
      <c r="V787" s="67">
        <f>$G787+$H787+$K787+IF(ISBLANK($E787),0,$F787*VLOOKUP($E787,'INFO_Matières recyclables'!$I$6:$M$14,3,0))</f>
        <v>0</v>
      </c>
      <c r="W787" s="67">
        <f>$I787+$J787+$L787+$M787+$N787+$O787+$P787+$Q787+$R787+IF(ISBLANK($E787),0,$F787*(1-VLOOKUP($E787,'INFO_Matières recyclables'!$I$6:$M$14,3,0)))</f>
        <v>0</v>
      </c>
      <c r="X787" s="67">
        <f>$G787+$H787+$I787+IF(ISBLANK($E787),0,$F787*VLOOKUP($E787,'INFO_Matières recyclables'!$I$6:$M$14,4,0))</f>
        <v>0</v>
      </c>
      <c r="Y787" s="67">
        <f>$J787+$K787+$L787+$M787+$N787+$O787+$P787+$Q787+$R787+IF(ISBLANK($E787),0,$F787*(1-VLOOKUP($E787,'INFO_Matières recyclables'!$I$6:$M$14,4,0)))</f>
        <v>0</v>
      </c>
      <c r="Z787" s="67">
        <f>$G787+$H787+$I787+$J787+IF(ISBLANK($E787),0,$F787*VLOOKUP($E787,'INFO_Matières recyclables'!$I$6:$M$14,5,0))</f>
        <v>0</v>
      </c>
      <c r="AA787" s="67">
        <f>$K787+$L787+$M787+$N787+$O787+$P787+$Q787+$R787+IF(ISBLANK($E787),0,$F787*(1-VLOOKUP($E787,'INFO_Matières recyclables'!$I$6:$M$14,5,0)))</f>
        <v>0</v>
      </c>
    </row>
    <row r="788" spans="2:27" x14ac:dyDescent="0.35">
      <c r="B788" s="5"/>
      <c r="C788" s="5"/>
      <c r="D788" s="26"/>
      <c r="E788" s="56"/>
      <c r="F788" s="58"/>
      <c r="G788" s="54"/>
      <c r="H788" s="54"/>
      <c r="I788" s="54"/>
      <c r="J788" s="54"/>
      <c r="K788" s="54"/>
      <c r="L788" s="54"/>
      <c r="M788" s="54"/>
      <c r="N788" s="54"/>
      <c r="O788" s="54"/>
      <c r="P788" s="61"/>
      <c r="Q788" s="75"/>
      <c r="R788" s="66"/>
      <c r="T788" s="67">
        <f>$G788+$H788+$L788+IF(ISBLANK($E788),0,$F788*VLOOKUP($E788,'INFO_Matières recyclables'!$I$6:$M$14,2,0))</f>
        <v>0</v>
      </c>
      <c r="U788" s="67">
        <f>$I788+$J788+$K788+$M788+$N788+$O788+$P788+$Q788+$R788+IF(ISBLANK($E788),0,$F788*(1-VLOOKUP($E788,'INFO_Matières recyclables'!$I$6:$M$14,2,0)))</f>
        <v>0</v>
      </c>
      <c r="V788" s="67">
        <f>$G788+$H788+$K788+IF(ISBLANK($E788),0,$F788*VLOOKUP($E788,'INFO_Matières recyclables'!$I$6:$M$14,3,0))</f>
        <v>0</v>
      </c>
      <c r="W788" s="67">
        <f>$I788+$J788+$L788+$M788+$N788+$O788+$P788+$Q788+$R788+IF(ISBLANK($E788),0,$F788*(1-VLOOKUP($E788,'INFO_Matières recyclables'!$I$6:$M$14,3,0)))</f>
        <v>0</v>
      </c>
      <c r="X788" s="67">
        <f>$G788+$H788+$I788+IF(ISBLANK($E788),0,$F788*VLOOKUP($E788,'INFO_Matières recyclables'!$I$6:$M$14,4,0))</f>
        <v>0</v>
      </c>
      <c r="Y788" s="67">
        <f>$J788+$K788+$L788+$M788+$N788+$O788+$P788+$Q788+$R788+IF(ISBLANK($E788),0,$F788*(1-VLOOKUP($E788,'INFO_Matières recyclables'!$I$6:$M$14,4,0)))</f>
        <v>0</v>
      </c>
      <c r="Z788" s="67">
        <f>$G788+$H788+$I788+$J788+IF(ISBLANK($E788),0,$F788*VLOOKUP($E788,'INFO_Matières recyclables'!$I$6:$M$14,5,0))</f>
        <v>0</v>
      </c>
      <c r="AA788" s="67">
        <f>$K788+$L788+$M788+$N788+$O788+$P788+$Q788+$R788+IF(ISBLANK($E788),0,$F788*(1-VLOOKUP($E788,'INFO_Matières recyclables'!$I$6:$M$14,5,0)))</f>
        <v>0</v>
      </c>
    </row>
    <row r="789" spans="2:27" x14ac:dyDescent="0.35">
      <c r="B789" s="5"/>
      <c r="C789" s="5"/>
      <c r="D789" s="26"/>
      <c r="E789" s="56"/>
      <c r="F789" s="58"/>
      <c r="G789" s="54"/>
      <c r="H789" s="54"/>
      <c r="I789" s="54"/>
      <c r="J789" s="54"/>
      <c r="K789" s="54"/>
      <c r="L789" s="54"/>
      <c r="M789" s="54"/>
      <c r="N789" s="54"/>
      <c r="O789" s="54"/>
      <c r="P789" s="61"/>
      <c r="Q789" s="75"/>
      <c r="R789" s="66"/>
      <c r="T789" s="67">
        <f>$G789+$H789+$L789+IF(ISBLANK($E789),0,$F789*VLOOKUP($E789,'INFO_Matières recyclables'!$I$6:$M$14,2,0))</f>
        <v>0</v>
      </c>
      <c r="U789" s="67">
        <f>$I789+$J789+$K789+$M789+$N789+$O789+$P789+$Q789+$R789+IF(ISBLANK($E789),0,$F789*(1-VLOOKUP($E789,'INFO_Matières recyclables'!$I$6:$M$14,2,0)))</f>
        <v>0</v>
      </c>
      <c r="V789" s="67">
        <f>$G789+$H789+$K789+IF(ISBLANK($E789),0,$F789*VLOOKUP($E789,'INFO_Matières recyclables'!$I$6:$M$14,3,0))</f>
        <v>0</v>
      </c>
      <c r="W789" s="67">
        <f>$I789+$J789+$L789+$M789+$N789+$O789+$P789+$Q789+$R789+IF(ISBLANK($E789),0,$F789*(1-VLOOKUP($E789,'INFO_Matières recyclables'!$I$6:$M$14,3,0)))</f>
        <v>0</v>
      </c>
      <c r="X789" s="67">
        <f>$G789+$H789+$I789+IF(ISBLANK($E789),0,$F789*VLOOKUP($E789,'INFO_Matières recyclables'!$I$6:$M$14,4,0))</f>
        <v>0</v>
      </c>
      <c r="Y789" s="67">
        <f>$J789+$K789+$L789+$M789+$N789+$O789+$P789+$Q789+$R789+IF(ISBLANK($E789),0,$F789*(1-VLOOKUP($E789,'INFO_Matières recyclables'!$I$6:$M$14,4,0)))</f>
        <v>0</v>
      </c>
      <c r="Z789" s="67">
        <f>$G789+$H789+$I789+$J789+IF(ISBLANK($E789),0,$F789*VLOOKUP($E789,'INFO_Matières recyclables'!$I$6:$M$14,5,0))</f>
        <v>0</v>
      </c>
      <c r="AA789" s="67">
        <f>$K789+$L789+$M789+$N789+$O789+$P789+$Q789+$R789+IF(ISBLANK($E789),0,$F789*(1-VLOOKUP($E789,'INFO_Matières recyclables'!$I$6:$M$14,5,0)))</f>
        <v>0</v>
      </c>
    </row>
    <row r="790" spans="2:27" x14ac:dyDescent="0.35">
      <c r="B790" s="5"/>
      <c r="C790" s="5"/>
      <c r="D790" s="26"/>
      <c r="E790" s="56"/>
      <c r="F790" s="58"/>
      <c r="G790" s="54"/>
      <c r="H790" s="54"/>
      <c r="I790" s="54"/>
      <c r="J790" s="54"/>
      <c r="K790" s="54"/>
      <c r="L790" s="54"/>
      <c r="M790" s="54"/>
      <c r="N790" s="54"/>
      <c r="O790" s="54"/>
      <c r="P790" s="61"/>
      <c r="Q790" s="75"/>
      <c r="R790" s="66"/>
      <c r="T790" s="67">
        <f>$G790+$H790+$L790+IF(ISBLANK($E790),0,$F790*VLOOKUP($E790,'INFO_Matières recyclables'!$I$6:$M$14,2,0))</f>
        <v>0</v>
      </c>
      <c r="U790" s="67">
        <f>$I790+$J790+$K790+$M790+$N790+$O790+$P790+$Q790+$R790+IF(ISBLANK($E790),0,$F790*(1-VLOOKUP($E790,'INFO_Matières recyclables'!$I$6:$M$14,2,0)))</f>
        <v>0</v>
      </c>
      <c r="V790" s="67">
        <f>$G790+$H790+$K790+IF(ISBLANK($E790),0,$F790*VLOOKUP($E790,'INFO_Matières recyclables'!$I$6:$M$14,3,0))</f>
        <v>0</v>
      </c>
      <c r="W790" s="67">
        <f>$I790+$J790+$L790+$M790+$N790+$O790+$P790+$Q790+$R790+IF(ISBLANK($E790),0,$F790*(1-VLOOKUP($E790,'INFO_Matières recyclables'!$I$6:$M$14,3,0)))</f>
        <v>0</v>
      </c>
      <c r="X790" s="67">
        <f>$G790+$H790+$I790+IF(ISBLANK($E790),0,$F790*VLOOKUP($E790,'INFO_Matières recyclables'!$I$6:$M$14,4,0))</f>
        <v>0</v>
      </c>
      <c r="Y790" s="67">
        <f>$J790+$K790+$L790+$M790+$N790+$O790+$P790+$Q790+$R790+IF(ISBLANK($E790),0,$F790*(1-VLOOKUP($E790,'INFO_Matières recyclables'!$I$6:$M$14,4,0)))</f>
        <v>0</v>
      </c>
      <c r="Z790" s="67">
        <f>$G790+$H790+$I790+$J790+IF(ISBLANK($E790),0,$F790*VLOOKUP($E790,'INFO_Matières recyclables'!$I$6:$M$14,5,0))</f>
        <v>0</v>
      </c>
      <c r="AA790" s="67">
        <f>$K790+$L790+$M790+$N790+$O790+$P790+$Q790+$R790+IF(ISBLANK($E790),0,$F790*(1-VLOOKUP($E790,'INFO_Matières recyclables'!$I$6:$M$14,5,0)))</f>
        <v>0</v>
      </c>
    </row>
    <row r="791" spans="2:27" x14ac:dyDescent="0.35">
      <c r="B791" s="5"/>
      <c r="C791" s="5"/>
      <c r="D791" s="26"/>
      <c r="E791" s="56"/>
      <c r="F791" s="58"/>
      <c r="G791" s="54"/>
      <c r="H791" s="54"/>
      <c r="I791" s="54"/>
      <c r="J791" s="54"/>
      <c r="K791" s="54"/>
      <c r="L791" s="54"/>
      <c r="M791" s="54"/>
      <c r="N791" s="54"/>
      <c r="O791" s="54"/>
      <c r="P791" s="61"/>
      <c r="Q791" s="75"/>
      <c r="R791" s="66"/>
      <c r="T791" s="67">
        <f>$G791+$H791+$L791+IF(ISBLANK($E791),0,$F791*VLOOKUP($E791,'INFO_Matières recyclables'!$I$6:$M$14,2,0))</f>
        <v>0</v>
      </c>
      <c r="U791" s="67">
        <f>$I791+$J791+$K791+$M791+$N791+$O791+$P791+$Q791+$R791+IF(ISBLANK($E791),0,$F791*(1-VLOOKUP($E791,'INFO_Matières recyclables'!$I$6:$M$14,2,0)))</f>
        <v>0</v>
      </c>
      <c r="V791" s="67">
        <f>$G791+$H791+$K791+IF(ISBLANK($E791),0,$F791*VLOOKUP($E791,'INFO_Matières recyclables'!$I$6:$M$14,3,0))</f>
        <v>0</v>
      </c>
      <c r="W791" s="67">
        <f>$I791+$J791+$L791+$M791+$N791+$O791+$P791+$Q791+$R791+IF(ISBLANK($E791),0,$F791*(1-VLOOKUP($E791,'INFO_Matières recyclables'!$I$6:$M$14,3,0)))</f>
        <v>0</v>
      </c>
      <c r="X791" s="67">
        <f>$G791+$H791+$I791+IF(ISBLANK($E791),0,$F791*VLOOKUP($E791,'INFO_Matières recyclables'!$I$6:$M$14,4,0))</f>
        <v>0</v>
      </c>
      <c r="Y791" s="67">
        <f>$J791+$K791+$L791+$M791+$N791+$O791+$P791+$Q791+$R791+IF(ISBLANK($E791),0,$F791*(1-VLOOKUP($E791,'INFO_Matières recyclables'!$I$6:$M$14,4,0)))</f>
        <v>0</v>
      </c>
      <c r="Z791" s="67">
        <f>$G791+$H791+$I791+$J791+IF(ISBLANK($E791),0,$F791*VLOOKUP($E791,'INFO_Matières recyclables'!$I$6:$M$14,5,0))</f>
        <v>0</v>
      </c>
      <c r="AA791" s="67">
        <f>$K791+$L791+$M791+$N791+$O791+$P791+$Q791+$R791+IF(ISBLANK($E791),0,$F791*(1-VLOOKUP($E791,'INFO_Matières recyclables'!$I$6:$M$14,5,0)))</f>
        <v>0</v>
      </c>
    </row>
    <row r="792" spans="2:27" x14ac:dyDescent="0.35">
      <c r="B792" s="5"/>
      <c r="C792" s="5"/>
      <c r="D792" s="26"/>
      <c r="E792" s="56"/>
      <c r="F792" s="58"/>
      <c r="G792" s="54"/>
      <c r="H792" s="54"/>
      <c r="I792" s="54"/>
      <c r="J792" s="54"/>
      <c r="K792" s="54"/>
      <c r="L792" s="54"/>
      <c r="M792" s="54"/>
      <c r="N792" s="54"/>
      <c r="O792" s="54"/>
      <c r="P792" s="61"/>
      <c r="Q792" s="75"/>
      <c r="R792" s="66"/>
      <c r="T792" s="67">
        <f>$G792+$H792+$L792+IF(ISBLANK($E792),0,$F792*VLOOKUP($E792,'INFO_Matières recyclables'!$I$6:$M$14,2,0))</f>
        <v>0</v>
      </c>
      <c r="U792" s="67">
        <f>$I792+$J792+$K792+$M792+$N792+$O792+$P792+$Q792+$R792+IF(ISBLANK($E792),0,$F792*(1-VLOOKUP($E792,'INFO_Matières recyclables'!$I$6:$M$14,2,0)))</f>
        <v>0</v>
      </c>
      <c r="V792" s="67">
        <f>$G792+$H792+$K792+IF(ISBLANK($E792),0,$F792*VLOOKUP($E792,'INFO_Matières recyclables'!$I$6:$M$14,3,0))</f>
        <v>0</v>
      </c>
      <c r="W792" s="67">
        <f>$I792+$J792+$L792+$M792+$N792+$O792+$P792+$Q792+$R792+IF(ISBLANK($E792),0,$F792*(1-VLOOKUP($E792,'INFO_Matières recyclables'!$I$6:$M$14,3,0)))</f>
        <v>0</v>
      </c>
      <c r="X792" s="67">
        <f>$G792+$H792+$I792+IF(ISBLANK($E792),0,$F792*VLOOKUP($E792,'INFO_Matières recyclables'!$I$6:$M$14,4,0))</f>
        <v>0</v>
      </c>
      <c r="Y792" s="67">
        <f>$J792+$K792+$L792+$M792+$N792+$O792+$P792+$Q792+$R792+IF(ISBLANK($E792),0,$F792*(1-VLOOKUP($E792,'INFO_Matières recyclables'!$I$6:$M$14,4,0)))</f>
        <v>0</v>
      </c>
      <c r="Z792" s="67">
        <f>$G792+$H792+$I792+$J792+IF(ISBLANK($E792),0,$F792*VLOOKUP($E792,'INFO_Matières recyclables'!$I$6:$M$14,5,0))</f>
        <v>0</v>
      </c>
      <c r="AA792" s="67">
        <f>$K792+$L792+$M792+$N792+$O792+$P792+$Q792+$R792+IF(ISBLANK($E792),0,$F792*(1-VLOOKUP($E792,'INFO_Matières recyclables'!$I$6:$M$14,5,0)))</f>
        <v>0</v>
      </c>
    </row>
    <row r="793" spans="2:27" x14ac:dyDescent="0.35">
      <c r="B793" s="5"/>
      <c r="C793" s="5"/>
      <c r="D793" s="26"/>
      <c r="E793" s="56"/>
      <c r="F793" s="58"/>
      <c r="G793" s="54"/>
      <c r="H793" s="54"/>
      <c r="I793" s="54"/>
      <c r="J793" s="54"/>
      <c r="K793" s="54"/>
      <c r="L793" s="54"/>
      <c r="M793" s="54"/>
      <c r="N793" s="54"/>
      <c r="O793" s="54"/>
      <c r="P793" s="61"/>
      <c r="Q793" s="75"/>
      <c r="R793" s="66"/>
      <c r="T793" s="67">
        <f>$G793+$H793+$L793+IF(ISBLANK($E793),0,$F793*VLOOKUP($E793,'INFO_Matières recyclables'!$I$6:$M$14,2,0))</f>
        <v>0</v>
      </c>
      <c r="U793" s="67">
        <f>$I793+$J793+$K793+$M793+$N793+$O793+$P793+$Q793+$R793+IF(ISBLANK($E793),0,$F793*(1-VLOOKUP($E793,'INFO_Matières recyclables'!$I$6:$M$14,2,0)))</f>
        <v>0</v>
      </c>
      <c r="V793" s="67">
        <f>$G793+$H793+$K793+IF(ISBLANK($E793),0,$F793*VLOOKUP($E793,'INFO_Matières recyclables'!$I$6:$M$14,3,0))</f>
        <v>0</v>
      </c>
      <c r="W793" s="67">
        <f>$I793+$J793+$L793+$M793+$N793+$O793+$P793+$Q793+$R793+IF(ISBLANK($E793),0,$F793*(1-VLOOKUP($E793,'INFO_Matières recyclables'!$I$6:$M$14,3,0)))</f>
        <v>0</v>
      </c>
      <c r="X793" s="67">
        <f>$G793+$H793+$I793+IF(ISBLANK($E793),0,$F793*VLOOKUP($E793,'INFO_Matières recyclables'!$I$6:$M$14,4,0))</f>
        <v>0</v>
      </c>
      <c r="Y793" s="67">
        <f>$J793+$K793+$L793+$M793+$N793+$O793+$P793+$Q793+$R793+IF(ISBLANK($E793),0,$F793*(1-VLOOKUP($E793,'INFO_Matières recyclables'!$I$6:$M$14,4,0)))</f>
        <v>0</v>
      </c>
      <c r="Z793" s="67">
        <f>$G793+$H793+$I793+$J793+IF(ISBLANK($E793),0,$F793*VLOOKUP($E793,'INFO_Matières recyclables'!$I$6:$M$14,5,0))</f>
        <v>0</v>
      </c>
      <c r="AA793" s="67">
        <f>$K793+$L793+$M793+$N793+$O793+$P793+$Q793+$R793+IF(ISBLANK($E793),0,$F793*(1-VLOOKUP($E793,'INFO_Matières recyclables'!$I$6:$M$14,5,0)))</f>
        <v>0</v>
      </c>
    </row>
    <row r="794" spans="2:27" x14ac:dyDescent="0.35">
      <c r="B794" s="5"/>
      <c r="C794" s="5"/>
      <c r="D794" s="26"/>
      <c r="E794" s="56"/>
      <c r="F794" s="58"/>
      <c r="G794" s="54"/>
      <c r="H794" s="54"/>
      <c r="I794" s="54"/>
      <c r="J794" s="54"/>
      <c r="K794" s="54"/>
      <c r="L794" s="54"/>
      <c r="M794" s="54"/>
      <c r="N794" s="54"/>
      <c r="O794" s="54"/>
      <c r="P794" s="61"/>
      <c r="Q794" s="75"/>
      <c r="R794" s="66"/>
      <c r="T794" s="67">
        <f>$G794+$H794+$L794+IF(ISBLANK($E794),0,$F794*VLOOKUP($E794,'INFO_Matières recyclables'!$I$6:$M$14,2,0))</f>
        <v>0</v>
      </c>
      <c r="U794" s="67">
        <f>$I794+$J794+$K794+$M794+$N794+$O794+$P794+$Q794+$R794+IF(ISBLANK($E794),0,$F794*(1-VLOOKUP($E794,'INFO_Matières recyclables'!$I$6:$M$14,2,0)))</f>
        <v>0</v>
      </c>
      <c r="V794" s="67">
        <f>$G794+$H794+$K794+IF(ISBLANK($E794),0,$F794*VLOOKUP($E794,'INFO_Matières recyclables'!$I$6:$M$14,3,0))</f>
        <v>0</v>
      </c>
      <c r="W794" s="67">
        <f>$I794+$J794+$L794+$M794+$N794+$O794+$P794+$Q794+$R794+IF(ISBLANK($E794),0,$F794*(1-VLOOKUP($E794,'INFO_Matières recyclables'!$I$6:$M$14,3,0)))</f>
        <v>0</v>
      </c>
      <c r="X794" s="67">
        <f>$G794+$H794+$I794+IF(ISBLANK($E794),0,$F794*VLOOKUP($E794,'INFO_Matières recyclables'!$I$6:$M$14,4,0))</f>
        <v>0</v>
      </c>
      <c r="Y794" s="67">
        <f>$J794+$K794+$L794+$M794+$N794+$O794+$P794+$Q794+$R794+IF(ISBLANK($E794),0,$F794*(1-VLOOKUP($E794,'INFO_Matières recyclables'!$I$6:$M$14,4,0)))</f>
        <v>0</v>
      </c>
      <c r="Z794" s="67">
        <f>$G794+$H794+$I794+$J794+IF(ISBLANK($E794),0,$F794*VLOOKUP($E794,'INFO_Matières recyclables'!$I$6:$M$14,5,0))</f>
        <v>0</v>
      </c>
      <c r="AA794" s="67">
        <f>$K794+$L794+$M794+$N794+$O794+$P794+$Q794+$R794+IF(ISBLANK($E794),0,$F794*(1-VLOOKUP($E794,'INFO_Matières recyclables'!$I$6:$M$14,5,0)))</f>
        <v>0</v>
      </c>
    </row>
    <row r="795" spans="2:27" x14ac:dyDescent="0.35">
      <c r="B795" s="5"/>
      <c r="C795" s="5"/>
      <c r="D795" s="26"/>
      <c r="E795" s="56"/>
      <c r="F795" s="58"/>
      <c r="G795" s="54"/>
      <c r="H795" s="54"/>
      <c r="I795" s="54"/>
      <c r="J795" s="54"/>
      <c r="K795" s="54"/>
      <c r="L795" s="54"/>
      <c r="M795" s="54"/>
      <c r="N795" s="54"/>
      <c r="O795" s="54"/>
      <c r="P795" s="61"/>
      <c r="Q795" s="75"/>
      <c r="R795" s="66"/>
      <c r="T795" s="67">
        <f>$G795+$H795+$L795+IF(ISBLANK($E795),0,$F795*VLOOKUP($E795,'INFO_Matières recyclables'!$I$6:$M$14,2,0))</f>
        <v>0</v>
      </c>
      <c r="U795" s="67">
        <f>$I795+$J795+$K795+$M795+$N795+$O795+$P795+$Q795+$R795+IF(ISBLANK($E795),0,$F795*(1-VLOOKUP($E795,'INFO_Matières recyclables'!$I$6:$M$14,2,0)))</f>
        <v>0</v>
      </c>
      <c r="V795" s="67">
        <f>$G795+$H795+$K795+IF(ISBLANK($E795),0,$F795*VLOOKUP($E795,'INFO_Matières recyclables'!$I$6:$M$14,3,0))</f>
        <v>0</v>
      </c>
      <c r="W795" s="67">
        <f>$I795+$J795+$L795+$M795+$N795+$O795+$P795+$Q795+$R795+IF(ISBLANK($E795),0,$F795*(1-VLOOKUP($E795,'INFO_Matières recyclables'!$I$6:$M$14,3,0)))</f>
        <v>0</v>
      </c>
      <c r="X795" s="67">
        <f>$G795+$H795+$I795+IF(ISBLANK($E795),0,$F795*VLOOKUP($E795,'INFO_Matières recyclables'!$I$6:$M$14,4,0))</f>
        <v>0</v>
      </c>
      <c r="Y795" s="67">
        <f>$J795+$K795+$L795+$M795+$N795+$O795+$P795+$Q795+$R795+IF(ISBLANK($E795),0,$F795*(1-VLOOKUP($E795,'INFO_Matières recyclables'!$I$6:$M$14,4,0)))</f>
        <v>0</v>
      </c>
      <c r="Z795" s="67">
        <f>$G795+$H795+$I795+$J795+IF(ISBLANK($E795),0,$F795*VLOOKUP($E795,'INFO_Matières recyclables'!$I$6:$M$14,5,0))</f>
        <v>0</v>
      </c>
      <c r="AA795" s="67">
        <f>$K795+$L795+$M795+$N795+$O795+$P795+$Q795+$R795+IF(ISBLANK($E795),0,$F795*(1-VLOOKUP($E795,'INFO_Matières recyclables'!$I$6:$M$14,5,0)))</f>
        <v>0</v>
      </c>
    </row>
    <row r="796" spans="2:27" x14ac:dyDescent="0.35">
      <c r="B796" s="5"/>
      <c r="C796" s="5"/>
      <c r="D796" s="26"/>
      <c r="E796" s="56"/>
      <c r="F796" s="58"/>
      <c r="G796" s="54"/>
      <c r="H796" s="54"/>
      <c r="I796" s="54"/>
      <c r="J796" s="54"/>
      <c r="K796" s="54"/>
      <c r="L796" s="54"/>
      <c r="M796" s="54"/>
      <c r="N796" s="54"/>
      <c r="O796" s="54"/>
      <c r="P796" s="61"/>
      <c r="Q796" s="75"/>
      <c r="R796" s="66"/>
      <c r="T796" s="67">
        <f>$G796+$H796+$L796+IF(ISBLANK($E796),0,$F796*VLOOKUP($E796,'INFO_Matières recyclables'!$I$6:$M$14,2,0))</f>
        <v>0</v>
      </c>
      <c r="U796" s="67">
        <f>$I796+$J796+$K796+$M796+$N796+$O796+$P796+$Q796+$R796+IF(ISBLANK($E796),0,$F796*(1-VLOOKUP($E796,'INFO_Matières recyclables'!$I$6:$M$14,2,0)))</f>
        <v>0</v>
      </c>
      <c r="V796" s="67">
        <f>$G796+$H796+$K796+IF(ISBLANK($E796),0,$F796*VLOOKUP($E796,'INFO_Matières recyclables'!$I$6:$M$14,3,0))</f>
        <v>0</v>
      </c>
      <c r="W796" s="67">
        <f>$I796+$J796+$L796+$M796+$N796+$O796+$P796+$Q796+$R796+IF(ISBLANK($E796),0,$F796*(1-VLOOKUP($E796,'INFO_Matières recyclables'!$I$6:$M$14,3,0)))</f>
        <v>0</v>
      </c>
      <c r="X796" s="67">
        <f>$G796+$H796+$I796+IF(ISBLANK($E796),0,$F796*VLOOKUP($E796,'INFO_Matières recyclables'!$I$6:$M$14,4,0))</f>
        <v>0</v>
      </c>
      <c r="Y796" s="67">
        <f>$J796+$K796+$L796+$M796+$N796+$O796+$P796+$Q796+$R796+IF(ISBLANK($E796),0,$F796*(1-VLOOKUP($E796,'INFO_Matières recyclables'!$I$6:$M$14,4,0)))</f>
        <v>0</v>
      </c>
      <c r="Z796" s="67">
        <f>$G796+$H796+$I796+$J796+IF(ISBLANK($E796),0,$F796*VLOOKUP($E796,'INFO_Matières recyclables'!$I$6:$M$14,5,0))</f>
        <v>0</v>
      </c>
      <c r="AA796" s="67">
        <f>$K796+$L796+$M796+$N796+$O796+$P796+$Q796+$R796+IF(ISBLANK($E796),0,$F796*(1-VLOOKUP($E796,'INFO_Matières recyclables'!$I$6:$M$14,5,0)))</f>
        <v>0</v>
      </c>
    </row>
    <row r="797" spans="2:27" x14ac:dyDescent="0.35">
      <c r="B797" s="5"/>
      <c r="C797" s="5"/>
      <c r="D797" s="26"/>
      <c r="E797" s="56"/>
      <c r="F797" s="58"/>
      <c r="G797" s="54"/>
      <c r="H797" s="54"/>
      <c r="I797" s="54"/>
      <c r="J797" s="54"/>
      <c r="K797" s="54"/>
      <c r="L797" s="54"/>
      <c r="M797" s="54"/>
      <c r="N797" s="54"/>
      <c r="O797" s="54"/>
      <c r="P797" s="61"/>
      <c r="Q797" s="75"/>
      <c r="R797" s="66"/>
      <c r="T797" s="67">
        <f>$G797+$H797+$L797+IF(ISBLANK($E797),0,$F797*VLOOKUP($E797,'INFO_Matières recyclables'!$I$6:$M$14,2,0))</f>
        <v>0</v>
      </c>
      <c r="U797" s="67">
        <f>$I797+$J797+$K797+$M797+$N797+$O797+$P797+$Q797+$R797+IF(ISBLANK($E797),0,$F797*(1-VLOOKUP($E797,'INFO_Matières recyclables'!$I$6:$M$14,2,0)))</f>
        <v>0</v>
      </c>
      <c r="V797" s="67">
        <f>$G797+$H797+$K797+IF(ISBLANK($E797),0,$F797*VLOOKUP($E797,'INFO_Matières recyclables'!$I$6:$M$14,3,0))</f>
        <v>0</v>
      </c>
      <c r="W797" s="67">
        <f>$I797+$J797+$L797+$M797+$N797+$O797+$P797+$Q797+$R797+IF(ISBLANK($E797),0,$F797*(1-VLOOKUP($E797,'INFO_Matières recyclables'!$I$6:$M$14,3,0)))</f>
        <v>0</v>
      </c>
      <c r="X797" s="67">
        <f>$G797+$H797+$I797+IF(ISBLANK($E797),0,$F797*VLOOKUP($E797,'INFO_Matières recyclables'!$I$6:$M$14,4,0))</f>
        <v>0</v>
      </c>
      <c r="Y797" s="67">
        <f>$J797+$K797+$L797+$M797+$N797+$O797+$P797+$Q797+$R797+IF(ISBLANK($E797),0,$F797*(1-VLOOKUP($E797,'INFO_Matières recyclables'!$I$6:$M$14,4,0)))</f>
        <v>0</v>
      </c>
      <c r="Z797" s="67">
        <f>$G797+$H797+$I797+$J797+IF(ISBLANK($E797),0,$F797*VLOOKUP($E797,'INFO_Matières recyclables'!$I$6:$M$14,5,0))</f>
        <v>0</v>
      </c>
      <c r="AA797" s="67">
        <f>$K797+$L797+$M797+$N797+$O797+$P797+$Q797+$R797+IF(ISBLANK($E797),0,$F797*(1-VLOOKUP($E797,'INFO_Matières recyclables'!$I$6:$M$14,5,0)))</f>
        <v>0</v>
      </c>
    </row>
    <row r="798" spans="2:27" x14ac:dyDescent="0.35">
      <c r="B798" s="5"/>
      <c r="C798" s="5"/>
      <c r="D798" s="26"/>
      <c r="E798" s="56"/>
      <c r="F798" s="58"/>
      <c r="G798" s="54"/>
      <c r="H798" s="54"/>
      <c r="I798" s="54"/>
      <c r="J798" s="54"/>
      <c r="K798" s="54"/>
      <c r="L798" s="54"/>
      <c r="M798" s="54"/>
      <c r="N798" s="54"/>
      <c r="O798" s="54"/>
      <c r="P798" s="61"/>
      <c r="Q798" s="75"/>
      <c r="R798" s="66"/>
      <c r="T798" s="67">
        <f>$G798+$H798+$L798+IF(ISBLANK($E798),0,$F798*VLOOKUP($E798,'INFO_Matières recyclables'!$I$6:$M$14,2,0))</f>
        <v>0</v>
      </c>
      <c r="U798" s="67">
        <f>$I798+$J798+$K798+$M798+$N798+$O798+$P798+$Q798+$R798+IF(ISBLANK($E798),0,$F798*(1-VLOOKUP($E798,'INFO_Matières recyclables'!$I$6:$M$14,2,0)))</f>
        <v>0</v>
      </c>
      <c r="V798" s="67">
        <f>$G798+$H798+$K798+IF(ISBLANK($E798),0,$F798*VLOOKUP($E798,'INFO_Matières recyclables'!$I$6:$M$14,3,0))</f>
        <v>0</v>
      </c>
      <c r="W798" s="67">
        <f>$I798+$J798+$L798+$M798+$N798+$O798+$P798+$Q798+$R798+IF(ISBLANK($E798),0,$F798*(1-VLOOKUP($E798,'INFO_Matières recyclables'!$I$6:$M$14,3,0)))</f>
        <v>0</v>
      </c>
      <c r="X798" s="67">
        <f>$G798+$H798+$I798+IF(ISBLANK($E798),0,$F798*VLOOKUP($E798,'INFO_Matières recyclables'!$I$6:$M$14,4,0))</f>
        <v>0</v>
      </c>
      <c r="Y798" s="67">
        <f>$J798+$K798+$L798+$M798+$N798+$O798+$P798+$Q798+$R798+IF(ISBLANK($E798),0,$F798*(1-VLOOKUP($E798,'INFO_Matières recyclables'!$I$6:$M$14,4,0)))</f>
        <v>0</v>
      </c>
      <c r="Z798" s="67">
        <f>$G798+$H798+$I798+$J798+IF(ISBLANK($E798),0,$F798*VLOOKUP($E798,'INFO_Matières recyclables'!$I$6:$M$14,5,0))</f>
        <v>0</v>
      </c>
      <c r="AA798" s="67">
        <f>$K798+$L798+$M798+$N798+$O798+$P798+$Q798+$R798+IF(ISBLANK($E798),0,$F798*(1-VLOOKUP($E798,'INFO_Matières recyclables'!$I$6:$M$14,5,0)))</f>
        <v>0</v>
      </c>
    </row>
    <row r="799" spans="2:27" x14ac:dyDescent="0.35">
      <c r="B799" s="5"/>
      <c r="C799" s="5"/>
      <c r="D799" s="26"/>
      <c r="E799" s="56"/>
      <c r="F799" s="58"/>
      <c r="G799" s="54"/>
      <c r="H799" s="54"/>
      <c r="I799" s="54"/>
      <c r="J799" s="54"/>
      <c r="K799" s="54"/>
      <c r="L799" s="54"/>
      <c r="M799" s="54"/>
      <c r="N799" s="54"/>
      <c r="O799" s="54"/>
      <c r="P799" s="61"/>
      <c r="Q799" s="75"/>
      <c r="R799" s="66"/>
      <c r="T799" s="67">
        <f>$G799+$H799+$L799+IF(ISBLANK($E799),0,$F799*VLOOKUP($E799,'INFO_Matières recyclables'!$I$6:$M$14,2,0))</f>
        <v>0</v>
      </c>
      <c r="U799" s="67">
        <f>$I799+$J799+$K799+$M799+$N799+$O799+$P799+$Q799+$R799+IF(ISBLANK($E799),0,$F799*(1-VLOOKUP($E799,'INFO_Matières recyclables'!$I$6:$M$14,2,0)))</f>
        <v>0</v>
      </c>
      <c r="V799" s="67">
        <f>$G799+$H799+$K799+IF(ISBLANK($E799),0,$F799*VLOOKUP($E799,'INFO_Matières recyclables'!$I$6:$M$14,3,0))</f>
        <v>0</v>
      </c>
      <c r="W799" s="67">
        <f>$I799+$J799+$L799+$M799+$N799+$O799+$P799+$Q799+$R799+IF(ISBLANK($E799),0,$F799*(1-VLOOKUP($E799,'INFO_Matières recyclables'!$I$6:$M$14,3,0)))</f>
        <v>0</v>
      </c>
      <c r="X799" s="67">
        <f>$G799+$H799+$I799+IF(ISBLANK($E799),0,$F799*VLOOKUP($E799,'INFO_Matières recyclables'!$I$6:$M$14,4,0))</f>
        <v>0</v>
      </c>
      <c r="Y799" s="67">
        <f>$J799+$K799+$L799+$M799+$N799+$O799+$P799+$Q799+$R799+IF(ISBLANK($E799),0,$F799*(1-VLOOKUP($E799,'INFO_Matières recyclables'!$I$6:$M$14,4,0)))</f>
        <v>0</v>
      </c>
      <c r="Z799" s="67">
        <f>$G799+$H799+$I799+$J799+IF(ISBLANK($E799),0,$F799*VLOOKUP($E799,'INFO_Matières recyclables'!$I$6:$M$14,5,0))</f>
        <v>0</v>
      </c>
      <c r="AA799" s="67">
        <f>$K799+$L799+$M799+$N799+$O799+$P799+$Q799+$R799+IF(ISBLANK($E799),0,$F799*(1-VLOOKUP($E799,'INFO_Matières recyclables'!$I$6:$M$14,5,0)))</f>
        <v>0</v>
      </c>
    </row>
    <row r="800" spans="2:27" x14ac:dyDescent="0.35">
      <c r="B800" s="5"/>
      <c r="C800" s="5"/>
      <c r="D800" s="26"/>
      <c r="E800" s="56"/>
      <c r="F800" s="58"/>
      <c r="G800" s="54"/>
      <c r="H800" s="54"/>
      <c r="I800" s="54"/>
      <c r="J800" s="54"/>
      <c r="K800" s="54"/>
      <c r="L800" s="54"/>
      <c r="M800" s="54"/>
      <c r="N800" s="54"/>
      <c r="O800" s="54"/>
      <c r="P800" s="61"/>
      <c r="Q800" s="75"/>
      <c r="R800" s="66"/>
      <c r="T800" s="67">
        <f>$G800+$H800+$L800+IF(ISBLANK($E800),0,$F800*VLOOKUP($E800,'INFO_Matières recyclables'!$I$6:$M$14,2,0))</f>
        <v>0</v>
      </c>
      <c r="U800" s="67">
        <f>$I800+$J800+$K800+$M800+$N800+$O800+$P800+$Q800+$R800+IF(ISBLANK($E800),0,$F800*(1-VLOOKUP($E800,'INFO_Matières recyclables'!$I$6:$M$14,2,0)))</f>
        <v>0</v>
      </c>
      <c r="V800" s="67">
        <f>$G800+$H800+$K800+IF(ISBLANK($E800),0,$F800*VLOOKUP($E800,'INFO_Matières recyclables'!$I$6:$M$14,3,0))</f>
        <v>0</v>
      </c>
      <c r="W800" s="67">
        <f>$I800+$J800+$L800+$M800+$N800+$O800+$P800+$Q800+$R800+IF(ISBLANK($E800),0,$F800*(1-VLOOKUP($E800,'INFO_Matières recyclables'!$I$6:$M$14,3,0)))</f>
        <v>0</v>
      </c>
      <c r="X800" s="67">
        <f>$G800+$H800+$I800+IF(ISBLANK($E800),0,$F800*VLOOKUP($E800,'INFO_Matières recyclables'!$I$6:$M$14,4,0))</f>
        <v>0</v>
      </c>
      <c r="Y800" s="67">
        <f>$J800+$K800+$L800+$M800+$N800+$O800+$P800+$Q800+$R800+IF(ISBLANK($E800),0,$F800*(1-VLOOKUP($E800,'INFO_Matières recyclables'!$I$6:$M$14,4,0)))</f>
        <v>0</v>
      </c>
      <c r="Z800" s="67">
        <f>$G800+$H800+$I800+$J800+IF(ISBLANK($E800),0,$F800*VLOOKUP($E800,'INFO_Matières recyclables'!$I$6:$M$14,5,0))</f>
        <v>0</v>
      </c>
      <c r="AA800" s="67">
        <f>$K800+$L800+$M800+$N800+$O800+$P800+$Q800+$R800+IF(ISBLANK($E800),0,$F800*(1-VLOOKUP($E800,'INFO_Matières recyclables'!$I$6:$M$14,5,0)))</f>
        <v>0</v>
      </c>
    </row>
    <row r="801" spans="2:27" x14ac:dyDescent="0.35">
      <c r="B801" s="5"/>
      <c r="C801" s="5"/>
      <c r="D801" s="26"/>
      <c r="E801" s="56"/>
      <c r="F801" s="58"/>
      <c r="G801" s="54"/>
      <c r="H801" s="54"/>
      <c r="I801" s="54"/>
      <c r="J801" s="54"/>
      <c r="K801" s="54"/>
      <c r="L801" s="54"/>
      <c r="M801" s="54"/>
      <c r="N801" s="54"/>
      <c r="O801" s="54"/>
      <c r="P801" s="61"/>
      <c r="Q801" s="75"/>
      <c r="R801" s="66"/>
      <c r="T801" s="67">
        <f>$G801+$H801+$L801+IF(ISBLANK($E801),0,$F801*VLOOKUP($E801,'INFO_Matières recyclables'!$I$6:$M$14,2,0))</f>
        <v>0</v>
      </c>
      <c r="U801" s="67">
        <f>$I801+$J801+$K801+$M801+$N801+$O801+$P801+$Q801+$R801+IF(ISBLANK($E801),0,$F801*(1-VLOOKUP($E801,'INFO_Matières recyclables'!$I$6:$M$14,2,0)))</f>
        <v>0</v>
      </c>
      <c r="V801" s="67">
        <f>$G801+$H801+$K801+IF(ISBLANK($E801),0,$F801*VLOOKUP($E801,'INFO_Matières recyclables'!$I$6:$M$14,3,0))</f>
        <v>0</v>
      </c>
      <c r="W801" s="67">
        <f>$I801+$J801+$L801+$M801+$N801+$O801+$P801+$Q801+$R801+IF(ISBLANK($E801),0,$F801*(1-VLOOKUP($E801,'INFO_Matières recyclables'!$I$6:$M$14,3,0)))</f>
        <v>0</v>
      </c>
      <c r="X801" s="67">
        <f>$G801+$H801+$I801+IF(ISBLANK($E801),0,$F801*VLOOKUP($E801,'INFO_Matières recyclables'!$I$6:$M$14,4,0))</f>
        <v>0</v>
      </c>
      <c r="Y801" s="67">
        <f>$J801+$K801+$L801+$M801+$N801+$O801+$P801+$Q801+$R801+IF(ISBLANK($E801),0,$F801*(1-VLOOKUP($E801,'INFO_Matières recyclables'!$I$6:$M$14,4,0)))</f>
        <v>0</v>
      </c>
      <c r="Z801" s="67">
        <f>$G801+$H801+$I801+$J801+IF(ISBLANK($E801),0,$F801*VLOOKUP($E801,'INFO_Matières recyclables'!$I$6:$M$14,5,0))</f>
        <v>0</v>
      </c>
      <c r="AA801" s="67">
        <f>$K801+$L801+$M801+$N801+$O801+$P801+$Q801+$R801+IF(ISBLANK($E801),0,$F801*(1-VLOOKUP($E801,'INFO_Matières recyclables'!$I$6:$M$14,5,0)))</f>
        <v>0</v>
      </c>
    </row>
    <row r="802" spans="2:27" x14ac:dyDescent="0.35">
      <c r="B802" s="5"/>
      <c r="C802" s="5"/>
      <c r="D802" s="26"/>
      <c r="E802" s="56"/>
      <c r="F802" s="58"/>
      <c r="G802" s="54"/>
      <c r="H802" s="54"/>
      <c r="I802" s="54"/>
      <c r="J802" s="54"/>
      <c r="K802" s="54"/>
      <c r="L802" s="54"/>
      <c r="M802" s="54"/>
      <c r="N802" s="54"/>
      <c r="O802" s="54"/>
      <c r="P802" s="61"/>
      <c r="Q802" s="75"/>
      <c r="R802" s="66"/>
      <c r="T802" s="67">
        <f>$G802+$H802+$L802+IF(ISBLANK($E802),0,$F802*VLOOKUP($E802,'INFO_Matières recyclables'!$I$6:$M$14,2,0))</f>
        <v>0</v>
      </c>
      <c r="U802" s="67">
        <f>$I802+$J802+$K802+$M802+$N802+$O802+$P802+$Q802+$R802+IF(ISBLANK($E802),0,$F802*(1-VLOOKUP($E802,'INFO_Matières recyclables'!$I$6:$M$14,2,0)))</f>
        <v>0</v>
      </c>
      <c r="V802" s="67">
        <f>$G802+$H802+$K802+IF(ISBLANK($E802),0,$F802*VLOOKUP($E802,'INFO_Matières recyclables'!$I$6:$M$14,3,0))</f>
        <v>0</v>
      </c>
      <c r="W802" s="67">
        <f>$I802+$J802+$L802+$M802+$N802+$O802+$P802+$Q802+$R802+IF(ISBLANK($E802),0,$F802*(1-VLOOKUP($E802,'INFO_Matières recyclables'!$I$6:$M$14,3,0)))</f>
        <v>0</v>
      </c>
      <c r="X802" s="67">
        <f>$G802+$H802+$I802+IF(ISBLANK($E802),0,$F802*VLOOKUP($E802,'INFO_Matières recyclables'!$I$6:$M$14,4,0))</f>
        <v>0</v>
      </c>
      <c r="Y802" s="67">
        <f>$J802+$K802+$L802+$M802+$N802+$O802+$P802+$Q802+$R802+IF(ISBLANK($E802),0,$F802*(1-VLOOKUP($E802,'INFO_Matières recyclables'!$I$6:$M$14,4,0)))</f>
        <v>0</v>
      </c>
      <c r="Z802" s="67">
        <f>$G802+$H802+$I802+$J802+IF(ISBLANK($E802),0,$F802*VLOOKUP($E802,'INFO_Matières recyclables'!$I$6:$M$14,5,0))</f>
        <v>0</v>
      </c>
      <c r="AA802" s="67">
        <f>$K802+$L802+$M802+$N802+$O802+$P802+$Q802+$R802+IF(ISBLANK($E802),0,$F802*(1-VLOOKUP($E802,'INFO_Matières recyclables'!$I$6:$M$14,5,0)))</f>
        <v>0</v>
      </c>
    </row>
    <row r="803" spans="2:27" x14ac:dyDescent="0.35">
      <c r="B803" s="5"/>
      <c r="C803" s="5"/>
      <c r="D803" s="26"/>
      <c r="E803" s="56"/>
      <c r="F803" s="58"/>
      <c r="G803" s="54"/>
      <c r="H803" s="54"/>
      <c r="I803" s="54"/>
      <c r="J803" s="54"/>
      <c r="K803" s="54"/>
      <c r="L803" s="54"/>
      <c r="M803" s="54"/>
      <c r="N803" s="54"/>
      <c r="O803" s="54"/>
      <c r="P803" s="61"/>
      <c r="Q803" s="75"/>
      <c r="R803" s="66"/>
      <c r="T803" s="67">
        <f>$G803+$H803+$L803+IF(ISBLANK($E803),0,$F803*VLOOKUP($E803,'INFO_Matières recyclables'!$I$6:$M$14,2,0))</f>
        <v>0</v>
      </c>
      <c r="U803" s="67">
        <f>$I803+$J803+$K803+$M803+$N803+$O803+$P803+$Q803+$R803+IF(ISBLANK($E803),0,$F803*(1-VLOOKUP($E803,'INFO_Matières recyclables'!$I$6:$M$14,2,0)))</f>
        <v>0</v>
      </c>
      <c r="V803" s="67">
        <f>$G803+$H803+$K803+IF(ISBLANK($E803),0,$F803*VLOOKUP($E803,'INFO_Matières recyclables'!$I$6:$M$14,3,0))</f>
        <v>0</v>
      </c>
      <c r="W803" s="67">
        <f>$I803+$J803+$L803+$M803+$N803+$O803+$P803+$Q803+$R803+IF(ISBLANK($E803),0,$F803*(1-VLOOKUP($E803,'INFO_Matières recyclables'!$I$6:$M$14,3,0)))</f>
        <v>0</v>
      </c>
      <c r="X803" s="67">
        <f>$G803+$H803+$I803+IF(ISBLANK($E803),0,$F803*VLOOKUP($E803,'INFO_Matières recyclables'!$I$6:$M$14,4,0))</f>
        <v>0</v>
      </c>
      <c r="Y803" s="67">
        <f>$J803+$K803+$L803+$M803+$N803+$O803+$P803+$Q803+$R803+IF(ISBLANK($E803),0,$F803*(1-VLOOKUP($E803,'INFO_Matières recyclables'!$I$6:$M$14,4,0)))</f>
        <v>0</v>
      </c>
      <c r="Z803" s="67">
        <f>$G803+$H803+$I803+$J803+IF(ISBLANK($E803),0,$F803*VLOOKUP($E803,'INFO_Matières recyclables'!$I$6:$M$14,5,0))</f>
        <v>0</v>
      </c>
      <c r="AA803" s="67">
        <f>$K803+$L803+$M803+$N803+$O803+$P803+$Q803+$R803+IF(ISBLANK($E803),0,$F803*(1-VLOOKUP($E803,'INFO_Matières recyclables'!$I$6:$M$14,5,0)))</f>
        <v>0</v>
      </c>
    </row>
    <row r="804" spans="2:27" x14ac:dyDescent="0.35">
      <c r="B804" s="5"/>
      <c r="C804" s="5"/>
      <c r="D804" s="26"/>
      <c r="E804" s="56"/>
      <c r="F804" s="58"/>
      <c r="G804" s="54"/>
      <c r="H804" s="54"/>
      <c r="I804" s="54"/>
      <c r="J804" s="54"/>
      <c r="K804" s="54"/>
      <c r="L804" s="54"/>
      <c r="M804" s="54"/>
      <c r="N804" s="54"/>
      <c r="O804" s="54"/>
      <c r="P804" s="61"/>
      <c r="Q804" s="75"/>
      <c r="R804" s="66"/>
      <c r="T804" s="67">
        <f>$G804+$H804+$L804+IF(ISBLANK($E804),0,$F804*VLOOKUP($E804,'INFO_Matières recyclables'!$I$6:$M$14,2,0))</f>
        <v>0</v>
      </c>
      <c r="U804" s="67">
        <f>$I804+$J804+$K804+$M804+$N804+$O804+$P804+$Q804+$R804+IF(ISBLANK($E804),0,$F804*(1-VLOOKUP($E804,'INFO_Matières recyclables'!$I$6:$M$14,2,0)))</f>
        <v>0</v>
      </c>
      <c r="V804" s="67">
        <f>$G804+$H804+$K804+IF(ISBLANK($E804),0,$F804*VLOOKUP($E804,'INFO_Matières recyclables'!$I$6:$M$14,3,0))</f>
        <v>0</v>
      </c>
      <c r="W804" s="67">
        <f>$I804+$J804+$L804+$M804+$N804+$O804+$P804+$Q804+$R804+IF(ISBLANK($E804),0,$F804*(1-VLOOKUP($E804,'INFO_Matières recyclables'!$I$6:$M$14,3,0)))</f>
        <v>0</v>
      </c>
      <c r="X804" s="67">
        <f>$G804+$H804+$I804+IF(ISBLANK($E804),0,$F804*VLOOKUP($E804,'INFO_Matières recyclables'!$I$6:$M$14,4,0))</f>
        <v>0</v>
      </c>
      <c r="Y804" s="67">
        <f>$J804+$K804+$L804+$M804+$N804+$O804+$P804+$Q804+$R804+IF(ISBLANK($E804),0,$F804*(1-VLOOKUP($E804,'INFO_Matières recyclables'!$I$6:$M$14,4,0)))</f>
        <v>0</v>
      </c>
      <c r="Z804" s="67">
        <f>$G804+$H804+$I804+$J804+IF(ISBLANK($E804),0,$F804*VLOOKUP($E804,'INFO_Matières recyclables'!$I$6:$M$14,5,0))</f>
        <v>0</v>
      </c>
      <c r="AA804" s="67">
        <f>$K804+$L804+$M804+$N804+$O804+$P804+$Q804+$R804+IF(ISBLANK($E804),0,$F804*(1-VLOOKUP($E804,'INFO_Matières recyclables'!$I$6:$M$14,5,0)))</f>
        <v>0</v>
      </c>
    </row>
    <row r="805" spans="2:27" x14ac:dyDescent="0.35">
      <c r="B805" s="5"/>
      <c r="C805" s="5"/>
      <c r="D805" s="26"/>
      <c r="E805" s="56"/>
      <c r="F805" s="58"/>
      <c r="G805" s="54"/>
      <c r="H805" s="54"/>
      <c r="I805" s="54"/>
      <c r="J805" s="54"/>
      <c r="K805" s="54"/>
      <c r="L805" s="54"/>
      <c r="M805" s="54"/>
      <c r="N805" s="54"/>
      <c r="O805" s="54"/>
      <c r="P805" s="61"/>
      <c r="Q805" s="75"/>
      <c r="R805" s="66"/>
      <c r="T805" s="67">
        <f>$G805+$H805+$L805+IF(ISBLANK($E805),0,$F805*VLOOKUP($E805,'INFO_Matières recyclables'!$I$6:$M$14,2,0))</f>
        <v>0</v>
      </c>
      <c r="U805" s="67">
        <f>$I805+$J805+$K805+$M805+$N805+$O805+$P805+$Q805+$R805+IF(ISBLANK($E805),0,$F805*(1-VLOOKUP($E805,'INFO_Matières recyclables'!$I$6:$M$14,2,0)))</f>
        <v>0</v>
      </c>
      <c r="V805" s="67">
        <f>$G805+$H805+$K805+IF(ISBLANK($E805),0,$F805*VLOOKUP($E805,'INFO_Matières recyclables'!$I$6:$M$14,3,0))</f>
        <v>0</v>
      </c>
      <c r="W805" s="67">
        <f>$I805+$J805+$L805+$M805+$N805+$O805+$P805+$Q805+$R805+IF(ISBLANK($E805),0,$F805*(1-VLOOKUP($E805,'INFO_Matières recyclables'!$I$6:$M$14,3,0)))</f>
        <v>0</v>
      </c>
      <c r="X805" s="67">
        <f>$G805+$H805+$I805+IF(ISBLANK($E805),0,$F805*VLOOKUP($E805,'INFO_Matières recyclables'!$I$6:$M$14,4,0))</f>
        <v>0</v>
      </c>
      <c r="Y805" s="67">
        <f>$J805+$K805+$L805+$M805+$N805+$O805+$P805+$Q805+$R805+IF(ISBLANK($E805),0,$F805*(1-VLOOKUP($E805,'INFO_Matières recyclables'!$I$6:$M$14,4,0)))</f>
        <v>0</v>
      </c>
      <c r="Z805" s="67">
        <f>$G805+$H805+$I805+$J805+IF(ISBLANK($E805),0,$F805*VLOOKUP($E805,'INFO_Matières recyclables'!$I$6:$M$14,5,0))</f>
        <v>0</v>
      </c>
      <c r="AA805" s="67">
        <f>$K805+$L805+$M805+$N805+$O805+$P805+$Q805+$R805+IF(ISBLANK($E805),0,$F805*(1-VLOOKUP($E805,'INFO_Matières recyclables'!$I$6:$M$14,5,0)))</f>
        <v>0</v>
      </c>
    </row>
    <row r="806" spans="2:27" x14ac:dyDescent="0.35">
      <c r="B806" s="5"/>
      <c r="C806" s="5"/>
      <c r="D806" s="26"/>
      <c r="E806" s="56"/>
      <c r="F806" s="58"/>
      <c r="G806" s="54"/>
      <c r="H806" s="54"/>
      <c r="I806" s="54"/>
      <c r="J806" s="54"/>
      <c r="K806" s="54"/>
      <c r="L806" s="54"/>
      <c r="M806" s="54"/>
      <c r="N806" s="54"/>
      <c r="O806" s="54"/>
      <c r="P806" s="61"/>
      <c r="Q806" s="75"/>
      <c r="R806" s="66"/>
      <c r="T806" s="67">
        <f>$G806+$H806+$L806+IF(ISBLANK($E806),0,$F806*VLOOKUP($E806,'INFO_Matières recyclables'!$I$6:$M$14,2,0))</f>
        <v>0</v>
      </c>
      <c r="U806" s="67">
        <f>$I806+$J806+$K806+$M806+$N806+$O806+$P806+$Q806+$R806+IF(ISBLANK($E806),0,$F806*(1-VLOOKUP($E806,'INFO_Matières recyclables'!$I$6:$M$14,2,0)))</f>
        <v>0</v>
      </c>
      <c r="V806" s="67">
        <f>$G806+$H806+$K806+IF(ISBLANK($E806),0,$F806*VLOOKUP($E806,'INFO_Matières recyclables'!$I$6:$M$14,3,0))</f>
        <v>0</v>
      </c>
      <c r="W806" s="67">
        <f>$I806+$J806+$L806+$M806+$N806+$O806+$P806+$Q806+$R806+IF(ISBLANK($E806),0,$F806*(1-VLOOKUP($E806,'INFO_Matières recyclables'!$I$6:$M$14,3,0)))</f>
        <v>0</v>
      </c>
      <c r="X806" s="67">
        <f>$G806+$H806+$I806+IF(ISBLANK($E806),0,$F806*VLOOKUP($E806,'INFO_Matières recyclables'!$I$6:$M$14,4,0))</f>
        <v>0</v>
      </c>
      <c r="Y806" s="67">
        <f>$J806+$K806+$L806+$M806+$N806+$O806+$P806+$Q806+$R806+IF(ISBLANK($E806),0,$F806*(1-VLOOKUP($E806,'INFO_Matières recyclables'!$I$6:$M$14,4,0)))</f>
        <v>0</v>
      </c>
      <c r="Z806" s="67">
        <f>$G806+$H806+$I806+$J806+IF(ISBLANK($E806),0,$F806*VLOOKUP($E806,'INFO_Matières recyclables'!$I$6:$M$14,5,0))</f>
        <v>0</v>
      </c>
      <c r="AA806" s="67">
        <f>$K806+$L806+$M806+$N806+$O806+$P806+$Q806+$R806+IF(ISBLANK($E806),0,$F806*(1-VLOOKUP($E806,'INFO_Matières recyclables'!$I$6:$M$14,5,0)))</f>
        <v>0</v>
      </c>
    </row>
    <row r="807" spans="2:27" x14ac:dyDescent="0.35">
      <c r="B807" s="5"/>
      <c r="C807" s="5"/>
      <c r="D807" s="26"/>
      <c r="E807" s="56"/>
      <c r="F807" s="58"/>
      <c r="G807" s="54"/>
      <c r="H807" s="54"/>
      <c r="I807" s="54"/>
      <c r="J807" s="54"/>
      <c r="K807" s="54"/>
      <c r="L807" s="54"/>
      <c r="M807" s="54"/>
      <c r="N807" s="54"/>
      <c r="O807" s="54"/>
      <c r="P807" s="61"/>
      <c r="Q807" s="75"/>
      <c r="R807" s="66"/>
      <c r="T807" s="67">
        <f>$G807+$H807+$L807+IF(ISBLANK($E807),0,$F807*VLOOKUP($E807,'INFO_Matières recyclables'!$I$6:$M$14,2,0))</f>
        <v>0</v>
      </c>
      <c r="U807" s="67">
        <f>$I807+$J807+$K807+$M807+$N807+$O807+$P807+$Q807+$R807+IF(ISBLANK($E807),0,$F807*(1-VLOOKUP($E807,'INFO_Matières recyclables'!$I$6:$M$14,2,0)))</f>
        <v>0</v>
      </c>
      <c r="V807" s="67">
        <f>$G807+$H807+$K807+IF(ISBLANK($E807),0,$F807*VLOOKUP($E807,'INFO_Matières recyclables'!$I$6:$M$14,3,0))</f>
        <v>0</v>
      </c>
      <c r="W807" s="67">
        <f>$I807+$J807+$L807+$M807+$N807+$O807+$P807+$Q807+$R807+IF(ISBLANK($E807),0,$F807*(1-VLOOKUP($E807,'INFO_Matières recyclables'!$I$6:$M$14,3,0)))</f>
        <v>0</v>
      </c>
      <c r="X807" s="67">
        <f>$G807+$H807+$I807+IF(ISBLANK($E807),0,$F807*VLOOKUP($E807,'INFO_Matières recyclables'!$I$6:$M$14,4,0))</f>
        <v>0</v>
      </c>
      <c r="Y807" s="67">
        <f>$J807+$K807+$L807+$M807+$N807+$O807+$P807+$Q807+$R807+IF(ISBLANK($E807),0,$F807*(1-VLOOKUP($E807,'INFO_Matières recyclables'!$I$6:$M$14,4,0)))</f>
        <v>0</v>
      </c>
      <c r="Z807" s="67">
        <f>$G807+$H807+$I807+$J807+IF(ISBLANK($E807),0,$F807*VLOOKUP($E807,'INFO_Matières recyclables'!$I$6:$M$14,5,0))</f>
        <v>0</v>
      </c>
      <c r="AA807" s="67">
        <f>$K807+$L807+$M807+$N807+$O807+$P807+$Q807+$R807+IF(ISBLANK($E807),0,$F807*(1-VLOOKUP($E807,'INFO_Matières recyclables'!$I$6:$M$14,5,0)))</f>
        <v>0</v>
      </c>
    </row>
    <row r="808" spans="2:27" x14ac:dyDescent="0.35">
      <c r="B808" s="5"/>
      <c r="C808" s="5"/>
      <c r="D808" s="26"/>
      <c r="E808" s="56"/>
      <c r="F808" s="58"/>
      <c r="G808" s="54"/>
      <c r="H808" s="54"/>
      <c r="I808" s="54"/>
      <c r="J808" s="54"/>
      <c r="K808" s="54"/>
      <c r="L808" s="54"/>
      <c r="M808" s="54"/>
      <c r="N808" s="54"/>
      <c r="O808" s="54"/>
      <c r="P808" s="61"/>
      <c r="Q808" s="75"/>
      <c r="R808" s="66"/>
      <c r="T808" s="67">
        <f>$G808+$H808+$L808+IF(ISBLANK($E808),0,$F808*VLOOKUP($E808,'INFO_Matières recyclables'!$I$6:$M$14,2,0))</f>
        <v>0</v>
      </c>
      <c r="U808" s="67">
        <f>$I808+$J808+$K808+$M808+$N808+$O808+$P808+$Q808+$R808+IF(ISBLANK($E808),0,$F808*(1-VLOOKUP($E808,'INFO_Matières recyclables'!$I$6:$M$14,2,0)))</f>
        <v>0</v>
      </c>
      <c r="V808" s="67">
        <f>$G808+$H808+$K808+IF(ISBLANK($E808),0,$F808*VLOOKUP($E808,'INFO_Matières recyclables'!$I$6:$M$14,3,0))</f>
        <v>0</v>
      </c>
      <c r="W808" s="67">
        <f>$I808+$J808+$L808+$M808+$N808+$O808+$P808+$Q808+$R808+IF(ISBLANK($E808),0,$F808*(1-VLOOKUP($E808,'INFO_Matières recyclables'!$I$6:$M$14,3,0)))</f>
        <v>0</v>
      </c>
      <c r="X808" s="67">
        <f>$G808+$H808+$I808+IF(ISBLANK($E808),0,$F808*VLOOKUP($E808,'INFO_Matières recyclables'!$I$6:$M$14,4,0))</f>
        <v>0</v>
      </c>
      <c r="Y808" s="67">
        <f>$J808+$K808+$L808+$M808+$N808+$O808+$P808+$Q808+$R808+IF(ISBLANK($E808),0,$F808*(1-VLOOKUP($E808,'INFO_Matières recyclables'!$I$6:$M$14,4,0)))</f>
        <v>0</v>
      </c>
      <c r="Z808" s="67">
        <f>$G808+$H808+$I808+$J808+IF(ISBLANK($E808),0,$F808*VLOOKUP($E808,'INFO_Matières recyclables'!$I$6:$M$14,5,0))</f>
        <v>0</v>
      </c>
      <c r="AA808" s="67">
        <f>$K808+$L808+$M808+$N808+$O808+$P808+$Q808+$R808+IF(ISBLANK($E808),0,$F808*(1-VLOOKUP($E808,'INFO_Matières recyclables'!$I$6:$M$14,5,0)))</f>
        <v>0</v>
      </c>
    </row>
    <row r="809" spans="2:27" x14ac:dyDescent="0.35">
      <c r="B809" s="5"/>
      <c r="C809" s="5"/>
      <c r="D809" s="26"/>
      <c r="E809" s="56"/>
      <c r="F809" s="58"/>
      <c r="G809" s="54"/>
      <c r="H809" s="54"/>
      <c r="I809" s="54"/>
      <c r="J809" s="54"/>
      <c r="K809" s="54"/>
      <c r="L809" s="54"/>
      <c r="M809" s="54"/>
      <c r="N809" s="54"/>
      <c r="O809" s="54"/>
      <c r="P809" s="61"/>
      <c r="Q809" s="75"/>
      <c r="R809" s="66"/>
      <c r="T809" s="67">
        <f>$G809+$H809+$L809+IF(ISBLANK($E809),0,$F809*VLOOKUP($E809,'INFO_Matières recyclables'!$I$6:$M$14,2,0))</f>
        <v>0</v>
      </c>
      <c r="U809" s="67">
        <f>$I809+$J809+$K809+$M809+$N809+$O809+$P809+$Q809+$R809+IF(ISBLANK($E809),0,$F809*(1-VLOOKUP($E809,'INFO_Matières recyclables'!$I$6:$M$14,2,0)))</f>
        <v>0</v>
      </c>
      <c r="V809" s="67">
        <f>$G809+$H809+$K809+IF(ISBLANK($E809),0,$F809*VLOOKUP($E809,'INFO_Matières recyclables'!$I$6:$M$14,3,0))</f>
        <v>0</v>
      </c>
      <c r="W809" s="67">
        <f>$I809+$J809+$L809+$M809+$N809+$O809+$P809+$Q809+$R809+IF(ISBLANK($E809),0,$F809*(1-VLOOKUP($E809,'INFO_Matières recyclables'!$I$6:$M$14,3,0)))</f>
        <v>0</v>
      </c>
      <c r="X809" s="67">
        <f>$G809+$H809+$I809+IF(ISBLANK($E809),0,$F809*VLOOKUP($E809,'INFO_Matières recyclables'!$I$6:$M$14,4,0))</f>
        <v>0</v>
      </c>
      <c r="Y809" s="67">
        <f>$J809+$K809+$L809+$M809+$N809+$O809+$P809+$Q809+$R809+IF(ISBLANK($E809),0,$F809*(1-VLOOKUP($E809,'INFO_Matières recyclables'!$I$6:$M$14,4,0)))</f>
        <v>0</v>
      </c>
      <c r="Z809" s="67">
        <f>$G809+$H809+$I809+$J809+IF(ISBLANK($E809),0,$F809*VLOOKUP($E809,'INFO_Matières recyclables'!$I$6:$M$14,5,0))</f>
        <v>0</v>
      </c>
      <c r="AA809" s="67">
        <f>$K809+$L809+$M809+$N809+$O809+$P809+$Q809+$R809+IF(ISBLANK($E809),0,$F809*(1-VLOOKUP($E809,'INFO_Matières recyclables'!$I$6:$M$14,5,0)))</f>
        <v>0</v>
      </c>
    </row>
    <row r="810" spans="2:27" x14ac:dyDescent="0.35">
      <c r="B810" s="5"/>
      <c r="C810" s="5"/>
      <c r="D810" s="26"/>
      <c r="E810" s="56"/>
      <c r="F810" s="58"/>
      <c r="G810" s="54"/>
      <c r="H810" s="54"/>
      <c r="I810" s="54"/>
      <c r="J810" s="54"/>
      <c r="K810" s="54"/>
      <c r="L810" s="54"/>
      <c r="M810" s="54"/>
      <c r="N810" s="54"/>
      <c r="O810" s="54"/>
      <c r="P810" s="61"/>
      <c r="Q810" s="75"/>
      <c r="R810" s="66"/>
      <c r="T810" s="67">
        <f>$G810+$H810+$L810+IF(ISBLANK($E810),0,$F810*VLOOKUP($E810,'INFO_Matières recyclables'!$I$6:$M$14,2,0))</f>
        <v>0</v>
      </c>
      <c r="U810" s="67">
        <f>$I810+$J810+$K810+$M810+$N810+$O810+$P810+$Q810+$R810+IF(ISBLANK($E810),0,$F810*(1-VLOOKUP($E810,'INFO_Matières recyclables'!$I$6:$M$14,2,0)))</f>
        <v>0</v>
      </c>
      <c r="V810" s="67">
        <f>$G810+$H810+$K810+IF(ISBLANK($E810),0,$F810*VLOOKUP($E810,'INFO_Matières recyclables'!$I$6:$M$14,3,0))</f>
        <v>0</v>
      </c>
      <c r="W810" s="67">
        <f>$I810+$J810+$L810+$M810+$N810+$O810+$P810+$Q810+$R810+IF(ISBLANK($E810),0,$F810*(1-VLOOKUP($E810,'INFO_Matières recyclables'!$I$6:$M$14,3,0)))</f>
        <v>0</v>
      </c>
      <c r="X810" s="67">
        <f>$G810+$H810+$I810+IF(ISBLANK($E810),0,$F810*VLOOKUP($E810,'INFO_Matières recyclables'!$I$6:$M$14,4,0))</f>
        <v>0</v>
      </c>
      <c r="Y810" s="67">
        <f>$J810+$K810+$L810+$M810+$N810+$O810+$P810+$Q810+$R810+IF(ISBLANK($E810),0,$F810*(1-VLOOKUP($E810,'INFO_Matières recyclables'!$I$6:$M$14,4,0)))</f>
        <v>0</v>
      </c>
      <c r="Z810" s="67">
        <f>$G810+$H810+$I810+$J810+IF(ISBLANK($E810),0,$F810*VLOOKUP($E810,'INFO_Matières recyclables'!$I$6:$M$14,5,0))</f>
        <v>0</v>
      </c>
      <c r="AA810" s="67">
        <f>$K810+$L810+$M810+$N810+$O810+$P810+$Q810+$R810+IF(ISBLANK($E810),0,$F810*(1-VLOOKUP($E810,'INFO_Matières recyclables'!$I$6:$M$14,5,0)))</f>
        <v>0</v>
      </c>
    </row>
    <row r="811" spans="2:27" x14ac:dyDescent="0.35">
      <c r="B811" s="5"/>
      <c r="C811" s="5"/>
      <c r="D811" s="26"/>
      <c r="E811" s="56"/>
      <c r="F811" s="58"/>
      <c r="G811" s="54"/>
      <c r="H811" s="54"/>
      <c r="I811" s="54"/>
      <c r="J811" s="54"/>
      <c r="K811" s="54"/>
      <c r="L811" s="54"/>
      <c r="M811" s="54"/>
      <c r="N811" s="54"/>
      <c r="O811" s="54"/>
      <c r="P811" s="61"/>
      <c r="Q811" s="75"/>
      <c r="R811" s="66"/>
      <c r="T811" s="67">
        <f>$G811+$H811+$L811+IF(ISBLANK($E811),0,$F811*VLOOKUP($E811,'INFO_Matières recyclables'!$I$6:$M$14,2,0))</f>
        <v>0</v>
      </c>
      <c r="U811" s="67">
        <f>$I811+$J811+$K811+$M811+$N811+$O811+$P811+$Q811+$R811+IF(ISBLANK($E811),0,$F811*(1-VLOOKUP($E811,'INFO_Matières recyclables'!$I$6:$M$14,2,0)))</f>
        <v>0</v>
      </c>
      <c r="V811" s="67">
        <f>$G811+$H811+$K811+IF(ISBLANK($E811),0,$F811*VLOOKUP($E811,'INFO_Matières recyclables'!$I$6:$M$14,3,0))</f>
        <v>0</v>
      </c>
      <c r="W811" s="67">
        <f>$I811+$J811+$L811+$M811+$N811+$O811+$P811+$Q811+$R811+IF(ISBLANK($E811),0,$F811*(1-VLOOKUP($E811,'INFO_Matières recyclables'!$I$6:$M$14,3,0)))</f>
        <v>0</v>
      </c>
      <c r="X811" s="67">
        <f>$G811+$H811+$I811+IF(ISBLANK($E811),0,$F811*VLOOKUP($E811,'INFO_Matières recyclables'!$I$6:$M$14,4,0))</f>
        <v>0</v>
      </c>
      <c r="Y811" s="67">
        <f>$J811+$K811+$L811+$M811+$N811+$O811+$P811+$Q811+$R811+IF(ISBLANK($E811),0,$F811*(1-VLOOKUP($E811,'INFO_Matières recyclables'!$I$6:$M$14,4,0)))</f>
        <v>0</v>
      </c>
      <c r="Z811" s="67">
        <f>$G811+$H811+$I811+$J811+IF(ISBLANK($E811),0,$F811*VLOOKUP($E811,'INFO_Matières recyclables'!$I$6:$M$14,5,0))</f>
        <v>0</v>
      </c>
      <c r="AA811" s="67">
        <f>$K811+$L811+$M811+$N811+$O811+$P811+$Q811+$R811+IF(ISBLANK($E811),0,$F811*(1-VLOOKUP($E811,'INFO_Matières recyclables'!$I$6:$M$14,5,0)))</f>
        <v>0</v>
      </c>
    </row>
    <row r="812" spans="2:27" x14ac:dyDescent="0.35">
      <c r="B812" s="5"/>
      <c r="C812" s="5"/>
      <c r="D812" s="26"/>
      <c r="E812" s="56"/>
      <c r="F812" s="58"/>
      <c r="G812" s="54"/>
      <c r="H812" s="54"/>
      <c r="I812" s="54"/>
      <c r="J812" s="54"/>
      <c r="K812" s="54"/>
      <c r="L812" s="54"/>
      <c r="M812" s="54"/>
      <c r="N812" s="54"/>
      <c r="O812" s="54"/>
      <c r="P812" s="61"/>
      <c r="Q812" s="75"/>
      <c r="R812" s="66"/>
      <c r="T812" s="67">
        <f>$G812+$H812+$L812+IF(ISBLANK($E812),0,$F812*VLOOKUP($E812,'INFO_Matières recyclables'!$I$6:$M$14,2,0))</f>
        <v>0</v>
      </c>
      <c r="U812" s="67">
        <f>$I812+$J812+$K812+$M812+$N812+$O812+$P812+$Q812+$R812+IF(ISBLANK($E812),0,$F812*(1-VLOOKUP($E812,'INFO_Matières recyclables'!$I$6:$M$14,2,0)))</f>
        <v>0</v>
      </c>
      <c r="V812" s="67">
        <f>$G812+$H812+$K812+IF(ISBLANK($E812),0,$F812*VLOOKUP($E812,'INFO_Matières recyclables'!$I$6:$M$14,3,0))</f>
        <v>0</v>
      </c>
      <c r="W812" s="67">
        <f>$I812+$J812+$L812+$M812+$N812+$O812+$P812+$Q812+$R812+IF(ISBLANK($E812),0,$F812*(1-VLOOKUP($E812,'INFO_Matières recyclables'!$I$6:$M$14,3,0)))</f>
        <v>0</v>
      </c>
      <c r="X812" s="67">
        <f>$G812+$H812+$I812+IF(ISBLANK($E812),0,$F812*VLOOKUP($E812,'INFO_Matières recyclables'!$I$6:$M$14,4,0))</f>
        <v>0</v>
      </c>
      <c r="Y812" s="67">
        <f>$J812+$K812+$L812+$M812+$N812+$O812+$P812+$Q812+$R812+IF(ISBLANK($E812),0,$F812*(1-VLOOKUP($E812,'INFO_Matières recyclables'!$I$6:$M$14,4,0)))</f>
        <v>0</v>
      </c>
      <c r="Z812" s="67">
        <f>$G812+$H812+$I812+$J812+IF(ISBLANK($E812),0,$F812*VLOOKUP($E812,'INFO_Matières recyclables'!$I$6:$M$14,5,0))</f>
        <v>0</v>
      </c>
      <c r="AA812" s="67">
        <f>$K812+$L812+$M812+$N812+$O812+$P812+$Q812+$R812+IF(ISBLANK($E812),0,$F812*(1-VLOOKUP($E812,'INFO_Matières recyclables'!$I$6:$M$14,5,0)))</f>
        <v>0</v>
      </c>
    </row>
    <row r="813" spans="2:27" x14ac:dyDescent="0.35">
      <c r="B813" s="5"/>
      <c r="C813" s="5"/>
      <c r="D813" s="26"/>
      <c r="E813" s="56"/>
      <c r="F813" s="58"/>
      <c r="G813" s="54"/>
      <c r="H813" s="54"/>
      <c r="I813" s="54"/>
      <c r="J813" s="54"/>
      <c r="K813" s="54"/>
      <c r="L813" s="54"/>
      <c r="M813" s="54"/>
      <c r="N813" s="54"/>
      <c r="O813" s="54"/>
      <c r="P813" s="61"/>
      <c r="Q813" s="75"/>
      <c r="R813" s="66"/>
      <c r="T813" s="67">
        <f>$G813+$H813+$L813+IF(ISBLANK($E813),0,$F813*VLOOKUP($E813,'INFO_Matières recyclables'!$I$6:$M$14,2,0))</f>
        <v>0</v>
      </c>
      <c r="U813" s="67">
        <f>$I813+$J813+$K813+$M813+$N813+$O813+$P813+$Q813+$R813+IF(ISBLANK($E813),0,$F813*(1-VLOOKUP($E813,'INFO_Matières recyclables'!$I$6:$M$14,2,0)))</f>
        <v>0</v>
      </c>
      <c r="V813" s="67">
        <f>$G813+$H813+$K813+IF(ISBLANK($E813),0,$F813*VLOOKUP($E813,'INFO_Matières recyclables'!$I$6:$M$14,3,0))</f>
        <v>0</v>
      </c>
      <c r="W813" s="67">
        <f>$I813+$J813+$L813+$M813+$N813+$O813+$P813+$Q813+$R813+IF(ISBLANK($E813),0,$F813*(1-VLOOKUP($E813,'INFO_Matières recyclables'!$I$6:$M$14,3,0)))</f>
        <v>0</v>
      </c>
      <c r="X813" s="67">
        <f>$G813+$H813+$I813+IF(ISBLANK($E813),0,$F813*VLOOKUP($E813,'INFO_Matières recyclables'!$I$6:$M$14,4,0))</f>
        <v>0</v>
      </c>
      <c r="Y813" s="67">
        <f>$J813+$K813+$L813+$M813+$N813+$O813+$P813+$Q813+$R813+IF(ISBLANK($E813),0,$F813*(1-VLOOKUP($E813,'INFO_Matières recyclables'!$I$6:$M$14,4,0)))</f>
        <v>0</v>
      </c>
      <c r="Z813" s="67">
        <f>$G813+$H813+$I813+$J813+IF(ISBLANK($E813),0,$F813*VLOOKUP($E813,'INFO_Matières recyclables'!$I$6:$M$14,5,0))</f>
        <v>0</v>
      </c>
      <c r="AA813" s="67">
        <f>$K813+$L813+$M813+$N813+$O813+$P813+$Q813+$R813+IF(ISBLANK($E813),0,$F813*(1-VLOOKUP($E813,'INFO_Matières recyclables'!$I$6:$M$14,5,0)))</f>
        <v>0</v>
      </c>
    </row>
    <row r="814" spans="2:27" x14ac:dyDescent="0.35">
      <c r="B814" s="5"/>
      <c r="C814" s="5"/>
      <c r="D814" s="26"/>
      <c r="E814" s="56"/>
      <c r="F814" s="58"/>
      <c r="G814" s="54"/>
      <c r="H814" s="54"/>
      <c r="I814" s="54"/>
      <c r="J814" s="54"/>
      <c r="K814" s="54"/>
      <c r="L814" s="54"/>
      <c r="M814" s="54"/>
      <c r="N814" s="54"/>
      <c r="O814" s="54"/>
      <c r="P814" s="61"/>
      <c r="Q814" s="75"/>
      <c r="R814" s="66"/>
      <c r="T814" s="67">
        <f>$G814+$H814+$L814+IF(ISBLANK($E814),0,$F814*VLOOKUP($E814,'INFO_Matières recyclables'!$I$6:$M$14,2,0))</f>
        <v>0</v>
      </c>
      <c r="U814" s="67">
        <f>$I814+$J814+$K814+$M814+$N814+$O814+$P814+$Q814+$R814+IF(ISBLANK($E814),0,$F814*(1-VLOOKUP($E814,'INFO_Matières recyclables'!$I$6:$M$14,2,0)))</f>
        <v>0</v>
      </c>
      <c r="V814" s="67">
        <f>$G814+$H814+$K814+IF(ISBLANK($E814),0,$F814*VLOOKUP($E814,'INFO_Matières recyclables'!$I$6:$M$14,3,0))</f>
        <v>0</v>
      </c>
      <c r="W814" s="67">
        <f>$I814+$J814+$L814+$M814+$N814+$O814+$P814+$Q814+$R814+IF(ISBLANK($E814),0,$F814*(1-VLOOKUP($E814,'INFO_Matières recyclables'!$I$6:$M$14,3,0)))</f>
        <v>0</v>
      </c>
      <c r="X814" s="67">
        <f>$G814+$H814+$I814+IF(ISBLANK($E814),0,$F814*VLOOKUP($E814,'INFO_Matières recyclables'!$I$6:$M$14,4,0))</f>
        <v>0</v>
      </c>
      <c r="Y814" s="67">
        <f>$J814+$K814+$L814+$M814+$N814+$O814+$P814+$Q814+$R814+IF(ISBLANK($E814),0,$F814*(1-VLOOKUP($E814,'INFO_Matières recyclables'!$I$6:$M$14,4,0)))</f>
        <v>0</v>
      </c>
      <c r="Z814" s="67">
        <f>$G814+$H814+$I814+$J814+IF(ISBLANK($E814),0,$F814*VLOOKUP($E814,'INFO_Matières recyclables'!$I$6:$M$14,5,0))</f>
        <v>0</v>
      </c>
      <c r="AA814" s="67">
        <f>$K814+$L814+$M814+$N814+$O814+$P814+$Q814+$R814+IF(ISBLANK($E814),0,$F814*(1-VLOOKUP($E814,'INFO_Matières recyclables'!$I$6:$M$14,5,0)))</f>
        <v>0</v>
      </c>
    </row>
    <row r="815" spans="2:27" x14ac:dyDescent="0.35">
      <c r="B815" s="5"/>
      <c r="C815" s="5"/>
      <c r="D815" s="26"/>
      <c r="E815" s="56"/>
      <c r="F815" s="58"/>
      <c r="G815" s="54"/>
      <c r="H815" s="54"/>
      <c r="I815" s="54"/>
      <c r="J815" s="54"/>
      <c r="K815" s="54"/>
      <c r="L815" s="54"/>
      <c r="M815" s="54"/>
      <c r="N815" s="54"/>
      <c r="O815" s="54"/>
      <c r="P815" s="61"/>
      <c r="Q815" s="75"/>
      <c r="R815" s="66"/>
      <c r="T815" s="67">
        <f>$G815+$H815+$L815+IF(ISBLANK($E815),0,$F815*VLOOKUP($E815,'INFO_Matières recyclables'!$I$6:$M$14,2,0))</f>
        <v>0</v>
      </c>
      <c r="U815" s="67">
        <f>$I815+$J815+$K815+$M815+$N815+$O815+$P815+$Q815+$R815+IF(ISBLANK($E815),0,$F815*(1-VLOOKUP($E815,'INFO_Matières recyclables'!$I$6:$M$14,2,0)))</f>
        <v>0</v>
      </c>
      <c r="V815" s="67">
        <f>$G815+$H815+$K815+IF(ISBLANK($E815),0,$F815*VLOOKUP($E815,'INFO_Matières recyclables'!$I$6:$M$14,3,0))</f>
        <v>0</v>
      </c>
      <c r="W815" s="67">
        <f>$I815+$J815+$L815+$M815+$N815+$O815+$P815+$Q815+$R815+IF(ISBLANK($E815),0,$F815*(1-VLOOKUP($E815,'INFO_Matières recyclables'!$I$6:$M$14,3,0)))</f>
        <v>0</v>
      </c>
      <c r="X815" s="67">
        <f>$G815+$H815+$I815+IF(ISBLANK($E815),0,$F815*VLOOKUP($E815,'INFO_Matières recyclables'!$I$6:$M$14,4,0))</f>
        <v>0</v>
      </c>
      <c r="Y815" s="67">
        <f>$J815+$K815+$L815+$M815+$N815+$O815+$P815+$Q815+$R815+IF(ISBLANK($E815),0,$F815*(1-VLOOKUP($E815,'INFO_Matières recyclables'!$I$6:$M$14,4,0)))</f>
        <v>0</v>
      </c>
      <c r="Z815" s="67">
        <f>$G815+$H815+$I815+$J815+IF(ISBLANK($E815),0,$F815*VLOOKUP($E815,'INFO_Matières recyclables'!$I$6:$M$14,5,0))</f>
        <v>0</v>
      </c>
      <c r="AA815" s="67">
        <f>$K815+$L815+$M815+$N815+$O815+$P815+$Q815+$R815+IF(ISBLANK($E815),0,$F815*(1-VLOOKUP($E815,'INFO_Matières recyclables'!$I$6:$M$14,5,0)))</f>
        <v>0</v>
      </c>
    </row>
    <row r="816" spans="2:27" x14ac:dyDescent="0.35">
      <c r="B816" s="5"/>
      <c r="C816" s="5"/>
      <c r="D816" s="26"/>
      <c r="E816" s="56"/>
      <c r="F816" s="58"/>
      <c r="G816" s="54"/>
      <c r="H816" s="54"/>
      <c r="I816" s="54"/>
      <c r="J816" s="54"/>
      <c r="K816" s="54"/>
      <c r="L816" s="54"/>
      <c r="M816" s="54"/>
      <c r="N816" s="54"/>
      <c r="O816" s="54"/>
      <c r="P816" s="61"/>
      <c r="Q816" s="75"/>
      <c r="R816" s="66"/>
      <c r="T816" s="67">
        <f>$G816+$H816+$L816+IF(ISBLANK($E816),0,$F816*VLOOKUP($E816,'INFO_Matières recyclables'!$I$6:$M$14,2,0))</f>
        <v>0</v>
      </c>
      <c r="U816" s="67">
        <f>$I816+$J816+$K816+$M816+$N816+$O816+$P816+$Q816+$R816+IF(ISBLANK($E816),0,$F816*(1-VLOOKUP($E816,'INFO_Matières recyclables'!$I$6:$M$14,2,0)))</f>
        <v>0</v>
      </c>
      <c r="V816" s="67">
        <f>$G816+$H816+$K816+IF(ISBLANK($E816),0,$F816*VLOOKUP($E816,'INFO_Matières recyclables'!$I$6:$M$14,3,0))</f>
        <v>0</v>
      </c>
      <c r="W816" s="67">
        <f>$I816+$J816+$L816+$M816+$N816+$O816+$P816+$Q816+$R816+IF(ISBLANK($E816),0,$F816*(1-VLOOKUP($E816,'INFO_Matières recyclables'!$I$6:$M$14,3,0)))</f>
        <v>0</v>
      </c>
      <c r="X816" s="67">
        <f>$G816+$H816+$I816+IF(ISBLANK($E816),0,$F816*VLOOKUP($E816,'INFO_Matières recyclables'!$I$6:$M$14,4,0))</f>
        <v>0</v>
      </c>
      <c r="Y816" s="67">
        <f>$J816+$K816+$L816+$M816+$N816+$O816+$P816+$Q816+$R816+IF(ISBLANK($E816),0,$F816*(1-VLOOKUP($E816,'INFO_Matières recyclables'!$I$6:$M$14,4,0)))</f>
        <v>0</v>
      </c>
      <c r="Z816" s="67">
        <f>$G816+$H816+$I816+$J816+IF(ISBLANK($E816),0,$F816*VLOOKUP($E816,'INFO_Matières recyclables'!$I$6:$M$14,5,0))</f>
        <v>0</v>
      </c>
      <c r="AA816" s="67">
        <f>$K816+$L816+$M816+$N816+$O816+$P816+$Q816+$R816+IF(ISBLANK($E816),0,$F816*(1-VLOOKUP($E816,'INFO_Matières recyclables'!$I$6:$M$14,5,0)))</f>
        <v>0</v>
      </c>
    </row>
    <row r="817" spans="2:27" x14ac:dyDescent="0.35">
      <c r="B817" s="5"/>
      <c r="C817" s="5"/>
      <c r="D817" s="26"/>
      <c r="E817" s="56"/>
      <c r="F817" s="58"/>
      <c r="G817" s="54"/>
      <c r="H817" s="54"/>
      <c r="I817" s="54"/>
      <c r="J817" s="54"/>
      <c r="K817" s="54"/>
      <c r="L817" s="54"/>
      <c r="M817" s="54"/>
      <c r="N817" s="54"/>
      <c r="O817" s="54"/>
      <c r="P817" s="61"/>
      <c r="Q817" s="75"/>
      <c r="R817" s="66"/>
      <c r="T817" s="67">
        <f>$G817+$H817+$L817+IF(ISBLANK($E817),0,$F817*VLOOKUP($E817,'INFO_Matières recyclables'!$I$6:$M$14,2,0))</f>
        <v>0</v>
      </c>
      <c r="U817" s="67">
        <f>$I817+$J817+$K817+$M817+$N817+$O817+$P817+$Q817+$R817+IF(ISBLANK($E817),0,$F817*(1-VLOOKUP($E817,'INFO_Matières recyclables'!$I$6:$M$14,2,0)))</f>
        <v>0</v>
      </c>
      <c r="V817" s="67">
        <f>$G817+$H817+$K817+IF(ISBLANK($E817),0,$F817*VLOOKUP($E817,'INFO_Matières recyclables'!$I$6:$M$14,3,0))</f>
        <v>0</v>
      </c>
      <c r="W817" s="67">
        <f>$I817+$J817+$L817+$M817+$N817+$O817+$P817+$Q817+$R817+IF(ISBLANK($E817),0,$F817*(1-VLOOKUP($E817,'INFO_Matières recyclables'!$I$6:$M$14,3,0)))</f>
        <v>0</v>
      </c>
      <c r="X817" s="67">
        <f>$G817+$H817+$I817+IF(ISBLANK($E817),0,$F817*VLOOKUP($E817,'INFO_Matières recyclables'!$I$6:$M$14,4,0))</f>
        <v>0</v>
      </c>
      <c r="Y817" s="67">
        <f>$J817+$K817+$L817+$M817+$N817+$O817+$P817+$Q817+$R817+IF(ISBLANK($E817),0,$F817*(1-VLOOKUP($E817,'INFO_Matières recyclables'!$I$6:$M$14,4,0)))</f>
        <v>0</v>
      </c>
      <c r="Z817" s="67">
        <f>$G817+$H817+$I817+$J817+IF(ISBLANK($E817),0,$F817*VLOOKUP($E817,'INFO_Matières recyclables'!$I$6:$M$14,5,0))</f>
        <v>0</v>
      </c>
      <c r="AA817" s="67">
        <f>$K817+$L817+$M817+$N817+$O817+$P817+$Q817+$R817+IF(ISBLANK($E817),0,$F817*(1-VLOOKUP($E817,'INFO_Matières recyclables'!$I$6:$M$14,5,0)))</f>
        <v>0</v>
      </c>
    </row>
    <row r="818" spans="2:27" x14ac:dyDescent="0.35">
      <c r="B818" s="5"/>
      <c r="C818" s="5"/>
      <c r="D818" s="26"/>
      <c r="E818" s="56"/>
      <c r="F818" s="58"/>
      <c r="G818" s="54"/>
      <c r="H818" s="54"/>
      <c r="I818" s="54"/>
      <c r="J818" s="54"/>
      <c r="K818" s="54"/>
      <c r="L818" s="54"/>
      <c r="M818" s="54"/>
      <c r="N818" s="54"/>
      <c r="O818" s="54"/>
      <c r="P818" s="61"/>
      <c r="Q818" s="75"/>
      <c r="R818" s="66"/>
      <c r="T818" s="67">
        <f>$G818+$H818+$L818+IF(ISBLANK($E818),0,$F818*VLOOKUP($E818,'INFO_Matières recyclables'!$I$6:$M$14,2,0))</f>
        <v>0</v>
      </c>
      <c r="U818" s="67">
        <f>$I818+$J818+$K818+$M818+$N818+$O818+$P818+$Q818+$R818+IF(ISBLANK($E818),0,$F818*(1-VLOOKUP($E818,'INFO_Matières recyclables'!$I$6:$M$14,2,0)))</f>
        <v>0</v>
      </c>
      <c r="V818" s="67">
        <f>$G818+$H818+$K818+IF(ISBLANK($E818),0,$F818*VLOOKUP($E818,'INFO_Matières recyclables'!$I$6:$M$14,3,0))</f>
        <v>0</v>
      </c>
      <c r="W818" s="67">
        <f>$I818+$J818+$L818+$M818+$N818+$O818+$P818+$Q818+$R818+IF(ISBLANK($E818),0,$F818*(1-VLOOKUP($E818,'INFO_Matières recyclables'!$I$6:$M$14,3,0)))</f>
        <v>0</v>
      </c>
      <c r="X818" s="67">
        <f>$G818+$H818+$I818+IF(ISBLANK($E818),0,$F818*VLOOKUP($E818,'INFO_Matières recyclables'!$I$6:$M$14,4,0))</f>
        <v>0</v>
      </c>
      <c r="Y818" s="67">
        <f>$J818+$K818+$L818+$M818+$N818+$O818+$P818+$Q818+$R818+IF(ISBLANK($E818),0,$F818*(1-VLOOKUP($E818,'INFO_Matières recyclables'!$I$6:$M$14,4,0)))</f>
        <v>0</v>
      </c>
      <c r="Z818" s="67">
        <f>$G818+$H818+$I818+$J818+IF(ISBLANK($E818),0,$F818*VLOOKUP($E818,'INFO_Matières recyclables'!$I$6:$M$14,5,0))</f>
        <v>0</v>
      </c>
      <c r="AA818" s="67">
        <f>$K818+$L818+$M818+$N818+$O818+$P818+$Q818+$R818+IF(ISBLANK($E818),0,$F818*(1-VLOOKUP($E818,'INFO_Matières recyclables'!$I$6:$M$14,5,0)))</f>
        <v>0</v>
      </c>
    </row>
    <row r="819" spans="2:27" x14ac:dyDescent="0.35">
      <c r="B819" s="5"/>
      <c r="C819" s="5"/>
      <c r="D819" s="26"/>
      <c r="E819" s="56"/>
      <c r="F819" s="58"/>
      <c r="G819" s="54"/>
      <c r="H819" s="54"/>
      <c r="I819" s="54"/>
      <c r="J819" s="54"/>
      <c r="K819" s="54"/>
      <c r="L819" s="54"/>
      <c r="M819" s="54"/>
      <c r="N819" s="54"/>
      <c r="O819" s="54"/>
      <c r="P819" s="61"/>
      <c r="Q819" s="75"/>
      <c r="R819" s="66"/>
      <c r="T819" s="67">
        <f>$G819+$H819+$L819+IF(ISBLANK($E819),0,$F819*VLOOKUP($E819,'INFO_Matières recyclables'!$I$6:$M$14,2,0))</f>
        <v>0</v>
      </c>
      <c r="U819" s="67">
        <f>$I819+$J819+$K819+$M819+$N819+$O819+$P819+$Q819+$R819+IF(ISBLANK($E819),0,$F819*(1-VLOOKUP($E819,'INFO_Matières recyclables'!$I$6:$M$14,2,0)))</f>
        <v>0</v>
      </c>
      <c r="V819" s="67">
        <f>$G819+$H819+$K819+IF(ISBLANK($E819),0,$F819*VLOOKUP($E819,'INFO_Matières recyclables'!$I$6:$M$14,3,0))</f>
        <v>0</v>
      </c>
      <c r="W819" s="67">
        <f>$I819+$J819+$L819+$M819+$N819+$O819+$P819+$Q819+$R819+IF(ISBLANK($E819),0,$F819*(1-VLOOKUP($E819,'INFO_Matières recyclables'!$I$6:$M$14,3,0)))</f>
        <v>0</v>
      </c>
      <c r="X819" s="67">
        <f>$G819+$H819+$I819+IF(ISBLANK($E819),0,$F819*VLOOKUP($E819,'INFO_Matières recyclables'!$I$6:$M$14,4,0))</f>
        <v>0</v>
      </c>
      <c r="Y819" s="67">
        <f>$J819+$K819+$L819+$M819+$N819+$O819+$P819+$Q819+$R819+IF(ISBLANK($E819),0,$F819*(1-VLOOKUP($E819,'INFO_Matières recyclables'!$I$6:$M$14,4,0)))</f>
        <v>0</v>
      </c>
      <c r="Z819" s="67">
        <f>$G819+$H819+$I819+$J819+IF(ISBLANK($E819),0,$F819*VLOOKUP($E819,'INFO_Matières recyclables'!$I$6:$M$14,5,0))</f>
        <v>0</v>
      </c>
      <c r="AA819" s="67">
        <f>$K819+$L819+$M819+$N819+$O819+$P819+$Q819+$R819+IF(ISBLANK($E819),0,$F819*(1-VLOOKUP($E819,'INFO_Matières recyclables'!$I$6:$M$14,5,0)))</f>
        <v>0</v>
      </c>
    </row>
    <row r="820" spans="2:27" x14ac:dyDescent="0.35">
      <c r="B820" s="5"/>
      <c r="C820" s="5"/>
      <c r="D820" s="26"/>
      <c r="E820" s="56"/>
      <c r="F820" s="58"/>
      <c r="G820" s="54"/>
      <c r="H820" s="54"/>
      <c r="I820" s="54"/>
      <c r="J820" s="54"/>
      <c r="K820" s="54"/>
      <c r="L820" s="54"/>
      <c r="M820" s="54"/>
      <c r="N820" s="54"/>
      <c r="O820" s="54"/>
      <c r="P820" s="61"/>
      <c r="Q820" s="75"/>
      <c r="R820" s="66"/>
      <c r="T820" s="67">
        <f>$G820+$H820+$L820+IF(ISBLANK($E820),0,$F820*VLOOKUP($E820,'INFO_Matières recyclables'!$I$6:$M$14,2,0))</f>
        <v>0</v>
      </c>
      <c r="U820" s="67">
        <f>$I820+$J820+$K820+$M820+$N820+$O820+$P820+$Q820+$R820+IF(ISBLANK($E820),0,$F820*(1-VLOOKUP($E820,'INFO_Matières recyclables'!$I$6:$M$14,2,0)))</f>
        <v>0</v>
      </c>
      <c r="V820" s="67">
        <f>$G820+$H820+$K820+IF(ISBLANK($E820),0,$F820*VLOOKUP($E820,'INFO_Matières recyclables'!$I$6:$M$14,3,0))</f>
        <v>0</v>
      </c>
      <c r="W820" s="67">
        <f>$I820+$J820+$L820+$M820+$N820+$O820+$P820+$Q820+$R820+IF(ISBLANK($E820),0,$F820*(1-VLOOKUP($E820,'INFO_Matières recyclables'!$I$6:$M$14,3,0)))</f>
        <v>0</v>
      </c>
      <c r="X820" s="67">
        <f>$G820+$H820+$I820+IF(ISBLANK($E820),0,$F820*VLOOKUP($E820,'INFO_Matières recyclables'!$I$6:$M$14,4,0))</f>
        <v>0</v>
      </c>
      <c r="Y820" s="67">
        <f>$J820+$K820+$L820+$M820+$N820+$O820+$P820+$Q820+$R820+IF(ISBLANK($E820),0,$F820*(1-VLOOKUP($E820,'INFO_Matières recyclables'!$I$6:$M$14,4,0)))</f>
        <v>0</v>
      </c>
      <c r="Z820" s="67">
        <f>$G820+$H820+$I820+$J820+IF(ISBLANK($E820),0,$F820*VLOOKUP($E820,'INFO_Matières recyclables'!$I$6:$M$14,5,0))</f>
        <v>0</v>
      </c>
      <c r="AA820" s="67">
        <f>$K820+$L820+$M820+$N820+$O820+$P820+$Q820+$R820+IF(ISBLANK($E820),0,$F820*(1-VLOOKUP($E820,'INFO_Matières recyclables'!$I$6:$M$14,5,0)))</f>
        <v>0</v>
      </c>
    </row>
    <row r="821" spans="2:27" x14ac:dyDescent="0.35">
      <c r="B821" s="5"/>
      <c r="C821" s="5"/>
      <c r="D821" s="26"/>
      <c r="E821" s="56"/>
      <c r="F821" s="58"/>
      <c r="G821" s="54"/>
      <c r="H821" s="54"/>
      <c r="I821" s="54"/>
      <c r="J821" s="54"/>
      <c r="K821" s="54"/>
      <c r="L821" s="54"/>
      <c r="M821" s="54"/>
      <c r="N821" s="54"/>
      <c r="O821" s="54"/>
      <c r="P821" s="61"/>
      <c r="Q821" s="75"/>
      <c r="R821" s="66"/>
      <c r="T821" s="67">
        <f>$G821+$H821+$L821+IF(ISBLANK($E821),0,$F821*VLOOKUP($E821,'INFO_Matières recyclables'!$I$6:$M$14,2,0))</f>
        <v>0</v>
      </c>
      <c r="U821" s="67">
        <f>$I821+$J821+$K821+$M821+$N821+$O821+$P821+$Q821+$R821+IF(ISBLANK($E821),0,$F821*(1-VLOOKUP($E821,'INFO_Matières recyclables'!$I$6:$M$14,2,0)))</f>
        <v>0</v>
      </c>
      <c r="V821" s="67">
        <f>$G821+$H821+$K821+IF(ISBLANK($E821),0,$F821*VLOOKUP($E821,'INFO_Matières recyclables'!$I$6:$M$14,3,0))</f>
        <v>0</v>
      </c>
      <c r="W821" s="67">
        <f>$I821+$J821+$L821+$M821+$N821+$O821+$P821+$Q821+$R821+IF(ISBLANK($E821),0,$F821*(1-VLOOKUP($E821,'INFO_Matières recyclables'!$I$6:$M$14,3,0)))</f>
        <v>0</v>
      </c>
      <c r="X821" s="67">
        <f>$G821+$H821+$I821+IF(ISBLANK($E821),0,$F821*VLOOKUP($E821,'INFO_Matières recyclables'!$I$6:$M$14,4,0))</f>
        <v>0</v>
      </c>
      <c r="Y821" s="67">
        <f>$J821+$K821+$L821+$M821+$N821+$O821+$P821+$Q821+$R821+IF(ISBLANK($E821),0,$F821*(1-VLOOKUP($E821,'INFO_Matières recyclables'!$I$6:$M$14,4,0)))</f>
        <v>0</v>
      </c>
      <c r="Z821" s="67">
        <f>$G821+$H821+$I821+$J821+IF(ISBLANK($E821),0,$F821*VLOOKUP($E821,'INFO_Matières recyclables'!$I$6:$M$14,5,0))</f>
        <v>0</v>
      </c>
      <c r="AA821" s="67">
        <f>$K821+$L821+$M821+$N821+$O821+$P821+$Q821+$R821+IF(ISBLANK($E821),0,$F821*(1-VLOOKUP($E821,'INFO_Matières recyclables'!$I$6:$M$14,5,0)))</f>
        <v>0</v>
      </c>
    </row>
    <row r="822" spans="2:27" x14ac:dyDescent="0.35">
      <c r="B822" s="5"/>
      <c r="C822" s="5"/>
      <c r="D822" s="26"/>
      <c r="E822" s="56"/>
      <c r="F822" s="58"/>
      <c r="G822" s="54"/>
      <c r="H822" s="54"/>
      <c r="I822" s="54"/>
      <c r="J822" s="54"/>
      <c r="K822" s="54"/>
      <c r="L822" s="54"/>
      <c r="M822" s="54"/>
      <c r="N822" s="54"/>
      <c r="O822" s="54"/>
      <c r="P822" s="61"/>
      <c r="Q822" s="75"/>
      <c r="R822" s="66"/>
      <c r="T822" s="67">
        <f>$G822+$H822+$L822+IF(ISBLANK($E822),0,$F822*VLOOKUP($E822,'INFO_Matières recyclables'!$I$6:$M$14,2,0))</f>
        <v>0</v>
      </c>
      <c r="U822" s="67">
        <f>$I822+$J822+$K822+$M822+$N822+$O822+$P822+$Q822+$R822+IF(ISBLANK($E822),0,$F822*(1-VLOOKUP($E822,'INFO_Matières recyclables'!$I$6:$M$14,2,0)))</f>
        <v>0</v>
      </c>
      <c r="V822" s="67">
        <f>$G822+$H822+$K822+IF(ISBLANK($E822),0,$F822*VLOOKUP($E822,'INFO_Matières recyclables'!$I$6:$M$14,3,0))</f>
        <v>0</v>
      </c>
      <c r="W822" s="67">
        <f>$I822+$J822+$L822+$M822+$N822+$O822+$P822+$Q822+$R822+IF(ISBLANK($E822),0,$F822*(1-VLOOKUP($E822,'INFO_Matières recyclables'!$I$6:$M$14,3,0)))</f>
        <v>0</v>
      </c>
      <c r="X822" s="67">
        <f>$G822+$H822+$I822+IF(ISBLANK($E822),0,$F822*VLOOKUP($E822,'INFO_Matières recyclables'!$I$6:$M$14,4,0))</f>
        <v>0</v>
      </c>
      <c r="Y822" s="67">
        <f>$J822+$K822+$L822+$M822+$N822+$O822+$P822+$Q822+$R822+IF(ISBLANK($E822),0,$F822*(1-VLOOKUP($E822,'INFO_Matières recyclables'!$I$6:$M$14,4,0)))</f>
        <v>0</v>
      </c>
      <c r="Z822" s="67">
        <f>$G822+$H822+$I822+$J822+IF(ISBLANK($E822),0,$F822*VLOOKUP($E822,'INFO_Matières recyclables'!$I$6:$M$14,5,0))</f>
        <v>0</v>
      </c>
      <c r="AA822" s="67">
        <f>$K822+$L822+$M822+$N822+$O822+$P822+$Q822+$R822+IF(ISBLANK($E822),0,$F822*(1-VLOOKUP($E822,'INFO_Matières recyclables'!$I$6:$M$14,5,0)))</f>
        <v>0</v>
      </c>
    </row>
    <row r="823" spans="2:27" x14ac:dyDescent="0.35">
      <c r="B823" s="5"/>
      <c r="C823" s="5"/>
      <c r="D823" s="26"/>
      <c r="E823" s="56"/>
      <c r="F823" s="58"/>
      <c r="G823" s="54"/>
      <c r="H823" s="54"/>
      <c r="I823" s="54"/>
      <c r="J823" s="54"/>
      <c r="K823" s="54"/>
      <c r="L823" s="54"/>
      <c r="M823" s="54"/>
      <c r="N823" s="54"/>
      <c r="O823" s="54"/>
      <c r="P823" s="61"/>
      <c r="Q823" s="75"/>
      <c r="R823" s="66"/>
      <c r="T823" s="67">
        <f>$G823+$H823+$L823+IF(ISBLANK($E823),0,$F823*VLOOKUP($E823,'INFO_Matières recyclables'!$I$6:$M$14,2,0))</f>
        <v>0</v>
      </c>
      <c r="U823" s="67">
        <f>$I823+$J823+$K823+$M823+$N823+$O823+$P823+$Q823+$R823+IF(ISBLANK($E823),0,$F823*(1-VLOOKUP($E823,'INFO_Matières recyclables'!$I$6:$M$14,2,0)))</f>
        <v>0</v>
      </c>
      <c r="V823" s="67">
        <f>$G823+$H823+$K823+IF(ISBLANK($E823),0,$F823*VLOOKUP($E823,'INFO_Matières recyclables'!$I$6:$M$14,3,0))</f>
        <v>0</v>
      </c>
      <c r="W823" s="67">
        <f>$I823+$J823+$L823+$M823+$N823+$O823+$P823+$Q823+$R823+IF(ISBLANK($E823),0,$F823*(1-VLOOKUP($E823,'INFO_Matières recyclables'!$I$6:$M$14,3,0)))</f>
        <v>0</v>
      </c>
      <c r="X823" s="67">
        <f>$G823+$H823+$I823+IF(ISBLANK($E823),0,$F823*VLOOKUP($E823,'INFO_Matières recyclables'!$I$6:$M$14,4,0))</f>
        <v>0</v>
      </c>
      <c r="Y823" s="67">
        <f>$J823+$K823+$L823+$M823+$N823+$O823+$P823+$Q823+$R823+IF(ISBLANK($E823),0,$F823*(1-VLOOKUP($E823,'INFO_Matières recyclables'!$I$6:$M$14,4,0)))</f>
        <v>0</v>
      </c>
      <c r="Z823" s="67">
        <f>$G823+$H823+$I823+$J823+IF(ISBLANK($E823),0,$F823*VLOOKUP($E823,'INFO_Matières recyclables'!$I$6:$M$14,5,0))</f>
        <v>0</v>
      </c>
      <c r="AA823" s="67">
        <f>$K823+$L823+$M823+$N823+$O823+$P823+$Q823+$R823+IF(ISBLANK($E823),0,$F823*(1-VLOOKUP($E823,'INFO_Matières recyclables'!$I$6:$M$14,5,0)))</f>
        <v>0</v>
      </c>
    </row>
    <row r="824" spans="2:27" x14ac:dyDescent="0.35">
      <c r="B824" s="5"/>
      <c r="C824" s="5"/>
      <c r="D824" s="26"/>
      <c r="E824" s="56"/>
      <c r="F824" s="58"/>
      <c r="G824" s="54"/>
      <c r="H824" s="54"/>
      <c r="I824" s="54"/>
      <c r="J824" s="54"/>
      <c r="K824" s="54"/>
      <c r="L824" s="54"/>
      <c r="M824" s="54"/>
      <c r="N824" s="54"/>
      <c r="O824" s="54"/>
      <c r="P824" s="61"/>
      <c r="Q824" s="75"/>
      <c r="R824" s="66"/>
      <c r="T824" s="67">
        <f>$G824+$H824+$L824+IF(ISBLANK($E824),0,$F824*VLOOKUP($E824,'INFO_Matières recyclables'!$I$6:$M$14,2,0))</f>
        <v>0</v>
      </c>
      <c r="U824" s="67">
        <f>$I824+$J824+$K824+$M824+$N824+$O824+$P824+$Q824+$R824+IF(ISBLANK($E824),0,$F824*(1-VLOOKUP($E824,'INFO_Matières recyclables'!$I$6:$M$14,2,0)))</f>
        <v>0</v>
      </c>
      <c r="V824" s="67">
        <f>$G824+$H824+$K824+IF(ISBLANK($E824),0,$F824*VLOOKUP($E824,'INFO_Matières recyclables'!$I$6:$M$14,3,0))</f>
        <v>0</v>
      </c>
      <c r="W824" s="67">
        <f>$I824+$J824+$L824+$M824+$N824+$O824+$P824+$Q824+$R824+IF(ISBLANK($E824),0,$F824*(1-VLOOKUP($E824,'INFO_Matières recyclables'!$I$6:$M$14,3,0)))</f>
        <v>0</v>
      </c>
      <c r="X824" s="67">
        <f>$G824+$H824+$I824+IF(ISBLANK($E824),0,$F824*VLOOKUP($E824,'INFO_Matières recyclables'!$I$6:$M$14,4,0))</f>
        <v>0</v>
      </c>
      <c r="Y824" s="67">
        <f>$J824+$K824+$L824+$M824+$N824+$O824+$P824+$Q824+$R824+IF(ISBLANK($E824),0,$F824*(1-VLOOKUP($E824,'INFO_Matières recyclables'!$I$6:$M$14,4,0)))</f>
        <v>0</v>
      </c>
      <c r="Z824" s="67">
        <f>$G824+$H824+$I824+$J824+IF(ISBLANK($E824),0,$F824*VLOOKUP($E824,'INFO_Matières recyclables'!$I$6:$M$14,5,0))</f>
        <v>0</v>
      </c>
      <c r="AA824" s="67">
        <f>$K824+$L824+$M824+$N824+$O824+$P824+$Q824+$R824+IF(ISBLANK($E824),0,$F824*(1-VLOOKUP($E824,'INFO_Matières recyclables'!$I$6:$M$14,5,0)))</f>
        <v>0</v>
      </c>
    </row>
    <row r="825" spans="2:27" x14ac:dyDescent="0.35">
      <c r="B825" s="5"/>
      <c r="C825" s="5"/>
      <c r="D825" s="26"/>
      <c r="E825" s="56"/>
      <c r="F825" s="58"/>
      <c r="G825" s="54"/>
      <c r="H825" s="54"/>
      <c r="I825" s="54"/>
      <c r="J825" s="54"/>
      <c r="K825" s="54"/>
      <c r="L825" s="54"/>
      <c r="M825" s="54"/>
      <c r="N825" s="54"/>
      <c r="O825" s="54"/>
      <c r="P825" s="61"/>
      <c r="Q825" s="75"/>
      <c r="R825" s="66"/>
      <c r="T825" s="67">
        <f>$G825+$H825+$L825+IF(ISBLANK($E825),0,$F825*VLOOKUP($E825,'INFO_Matières recyclables'!$I$6:$M$14,2,0))</f>
        <v>0</v>
      </c>
      <c r="U825" s="67">
        <f>$I825+$J825+$K825+$M825+$N825+$O825+$P825+$Q825+$R825+IF(ISBLANK($E825),0,$F825*(1-VLOOKUP($E825,'INFO_Matières recyclables'!$I$6:$M$14,2,0)))</f>
        <v>0</v>
      </c>
      <c r="V825" s="67">
        <f>$G825+$H825+$K825+IF(ISBLANK($E825),0,$F825*VLOOKUP($E825,'INFO_Matières recyclables'!$I$6:$M$14,3,0))</f>
        <v>0</v>
      </c>
      <c r="W825" s="67">
        <f>$I825+$J825+$L825+$M825+$N825+$O825+$P825+$Q825+$R825+IF(ISBLANK($E825),0,$F825*(1-VLOOKUP($E825,'INFO_Matières recyclables'!$I$6:$M$14,3,0)))</f>
        <v>0</v>
      </c>
      <c r="X825" s="67">
        <f>$G825+$H825+$I825+IF(ISBLANK($E825),0,$F825*VLOOKUP($E825,'INFO_Matières recyclables'!$I$6:$M$14,4,0))</f>
        <v>0</v>
      </c>
      <c r="Y825" s="67">
        <f>$J825+$K825+$L825+$M825+$N825+$O825+$P825+$Q825+$R825+IF(ISBLANK($E825),0,$F825*(1-VLOOKUP($E825,'INFO_Matières recyclables'!$I$6:$M$14,4,0)))</f>
        <v>0</v>
      </c>
      <c r="Z825" s="67">
        <f>$G825+$H825+$I825+$J825+IF(ISBLANK($E825),0,$F825*VLOOKUP($E825,'INFO_Matières recyclables'!$I$6:$M$14,5,0))</f>
        <v>0</v>
      </c>
      <c r="AA825" s="67">
        <f>$K825+$L825+$M825+$N825+$O825+$P825+$Q825+$R825+IF(ISBLANK($E825),0,$F825*(1-VLOOKUP($E825,'INFO_Matières recyclables'!$I$6:$M$14,5,0)))</f>
        <v>0</v>
      </c>
    </row>
    <row r="826" spans="2:27" x14ac:dyDescent="0.35">
      <c r="B826" s="5"/>
      <c r="C826" s="5"/>
      <c r="D826" s="26"/>
      <c r="E826" s="56"/>
      <c r="F826" s="58"/>
      <c r="G826" s="54"/>
      <c r="H826" s="54"/>
      <c r="I826" s="54"/>
      <c r="J826" s="54"/>
      <c r="K826" s="54"/>
      <c r="L826" s="54"/>
      <c r="M826" s="54"/>
      <c r="N826" s="54"/>
      <c r="O826" s="54"/>
      <c r="P826" s="61"/>
      <c r="Q826" s="75"/>
      <c r="R826" s="66"/>
      <c r="T826" s="67">
        <f>$G826+$H826+$L826+IF(ISBLANK($E826),0,$F826*VLOOKUP($E826,'INFO_Matières recyclables'!$I$6:$M$14,2,0))</f>
        <v>0</v>
      </c>
      <c r="U826" s="67">
        <f>$I826+$J826+$K826+$M826+$N826+$O826+$P826+$Q826+$R826+IF(ISBLANK($E826),0,$F826*(1-VLOOKUP($E826,'INFO_Matières recyclables'!$I$6:$M$14,2,0)))</f>
        <v>0</v>
      </c>
      <c r="V826" s="67">
        <f>$G826+$H826+$K826+IF(ISBLANK($E826),0,$F826*VLOOKUP($E826,'INFO_Matières recyclables'!$I$6:$M$14,3,0))</f>
        <v>0</v>
      </c>
      <c r="W826" s="67">
        <f>$I826+$J826+$L826+$M826+$N826+$O826+$P826+$Q826+$R826+IF(ISBLANK($E826),0,$F826*(1-VLOOKUP($E826,'INFO_Matières recyclables'!$I$6:$M$14,3,0)))</f>
        <v>0</v>
      </c>
      <c r="X826" s="67">
        <f>$G826+$H826+$I826+IF(ISBLANK($E826),0,$F826*VLOOKUP($E826,'INFO_Matières recyclables'!$I$6:$M$14,4,0))</f>
        <v>0</v>
      </c>
      <c r="Y826" s="67">
        <f>$J826+$K826+$L826+$M826+$N826+$O826+$P826+$Q826+$R826+IF(ISBLANK($E826),0,$F826*(1-VLOOKUP($E826,'INFO_Matières recyclables'!$I$6:$M$14,4,0)))</f>
        <v>0</v>
      </c>
      <c r="Z826" s="67">
        <f>$G826+$H826+$I826+$J826+IF(ISBLANK($E826),0,$F826*VLOOKUP($E826,'INFO_Matières recyclables'!$I$6:$M$14,5,0))</f>
        <v>0</v>
      </c>
      <c r="AA826" s="67">
        <f>$K826+$L826+$M826+$N826+$O826+$P826+$Q826+$R826+IF(ISBLANK($E826),0,$F826*(1-VLOOKUP($E826,'INFO_Matières recyclables'!$I$6:$M$14,5,0)))</f>
        <v>0</v>
      </c>
    </row>
    <row r="827" spans="2:27" x14ac:dyDescent="0.35">
      <c r="B827" s="5"/>
      <c r="C827" s="5"/>
      <c r="D827" s="26"/>
      <c r="E827" s="56"/>
      <c r="F827" s="58"/>
      <c r="G827" s="54"/>
      <c r="H827" s="54"/>
      <c r="I827" s="54"/>
      <c r="J827" s="54"/>
      <c r="K827" s="54"/>
      <c r="L827" s="54"/>
      <c r="M827" s="54"/>
      <c r="N827" s="54"/>
      <c r="O827" s="54"/>
      <c r="P827" s="61"/>
      <c r="Q827" s="75"/>
      <c r="R827" s="66"/>
      <c r="T827" s="67">
        <f>$G827+$H827+$L827+IF(ISBLANK($E827),0,$F827*VLOOKUP($E827,'INFO_Matières recyclables'!$I$6:$M$14,2,0))</f>
        <v>0</v>
      </c>
      <c r="U827" s="67">
        <f>$I827+$J827+$K827+$M827+$N827+$O827+$P827+$Q827+$R827+IF(ISBLANK($E827),0,$F827*(1-VLOOKUP($E827,'INFO_Matières recyclables'!$I$6:$M$14,2,0)))</f>
        <v>0</v>
      </c>
      <c r="V827" s="67">
        <f>$G827+$H827+$K827+IF(ISBLANK($E827),0,$F827*VLOOKUP($E827,'INFO_Matières recyclables'!$I$6:$M$14,3,0))</f>
        <v>0</v>
      </c>
      <c r="W827" s="67">
        <f>$I827+$J827+$L827+$M827+$N827+$O827+$P827+$Q827+$R827+IF(ISBLANK($E827),0,$F827*(1-VLOOKUP($E827,'INFO_Matières recyclables'!$I$6:$M$14,3,0)))</f>
        <v>0</v>
      </c>
      <c r="X827" s="67">
        <f>$G827+$H827+$I827+IF(ISBLANK($E827),0,$F827*VLOOKUP($E827,'INFO_Matières recyclables'!$I$6:$M$14,4,0))</f>
        <v>0</v>
      </c>
      <c r="Y827" s="67">
        <f>$J827+$K827+$L827+$M827+$N827+$O827+$P827+$Q827+$R827+IF(ISBLANK($E827),0,$F827*(1-VLOOKUP($E827,'INFO_Matières recyclables'!$I$6:$M$14,4,0)))</f>
        <v>0</v>
      </c>
      <c r="Z827" s="67">
        <f>$G827+$H827+$I827+$J827+IF(ISBLANK($E827),0,$F827*VLOOKUP($E827,'INFO_Matières recyclables'!$I$6:$M$14,5,0))</f>
        <v>0</v>
      </c>
      <c r="AA827" s="67">
        <f>$K827+$L827+$M827+$N827+$O827+$P827+$Q827+$R827+IF(ISBLANK($E827),0,$F827*(1-VLOOKUP($E827,'INFO_Matières recyclables'!$I$6:$M$14,5,0)))</f>
        <v>0</v>
      </c>
    </row>
    <row r="828" spans="2:27" x14ac:dyDescent="0.35">
      <c r="B828" s="5"/>
      <c r="C828" s="5"/>
      <c r="D828" s="26"/>
      <c r="E828" s="56"/>
      <c r="F828" s="58"/>
      <c r="G828" s="54"/>
      <c r="H828" s="54"/>
      <c r="I828" s="54"/>
      <c r="J828" s="54"/>
      <c r="K828" s="54"/>
      <c r="L828" s="54"/>
      <c r="M828" s="54"/>
      <c r="N828" s="54"/>
      <c r="O828" s="54"/>
      <c r="P828" s="61"/>
      <c r="Q828" s="75"/>
      <c r="R828" s="66"/>
      <c r="T828" s="67">
        <f>$G828+$H828+$L828+IF(ISBLANK($E828),0,$F828*VLOOKUP($E828,'INFO_Matières recyclables'!$I$6:$M$14,2,0))</f>
        <v>0</v>
      </c>
      <c r="U828" s="67">
        <f>$I828+$J828+$K828+$M828+$N828+$O828+$P828+$Q828+$R828+IF(ISBLANK($E828),0,$F828*(1-VLOOKUP($E828,'INFO_Matières recyclables'!$I$6:$M$14,2,0)))</f>
        <v>0</v>
      </c>
      <c r="V828" s="67">
        <f>$G828+$H828+$K828+IF(ISBLANK($E828),0,$F828*VLOOKUP($E828,'INFO_Matières recyclables'!$I$6:$M$14,3,0))</f>
        <v>0</v>
      </c>
      <c r="W828" s="67">
        <f>$I828+$J828+$L828+$M828+$N828+$O828+$P828+$Q828+$R828+IF(ISBLANK($E828),0,$F828*(1-VLOOKUP($E828,'INFO_Matières recyclables'!$I$6:$M$14,3,0)))</f>
        <v>0</v>
      </c>
      <c r="X828" s="67">
        <f>$G828+$H828+$I828+IF(ISBLANK($E828),0,$F828*VLOOKUP($E828,'INFO_Matières recyclables'!$I$6:$M$14,4,0))</f>
        <v>0</v>
      </c>
      <c r="Y828" s="67">
        <f>$J828+$K828+$L828+$M828+$N828+$O828+$P828+$Q828+$R828+IF(ISBLANK($E828),0,$F828*(1-VLOOKUP($E828,'INFO_Matières recyclables'!$I$6:$M$14,4,0)))</f>
        <v>0</v>
      </c>
      <c r="Z828" s="67">
        <f>$G828+$H828+$I828+$J828+IF(ISBLANK($E828),0,$F828*VLOOKUP($E828,'INFO_Matières recyclables'!$I$6:$M$14,5,0))</f>
        <v>0</v>
      </c>
      <c r="AA828" s="67">
        <f>$K828+$L828+$M828+$N828+$O828+$P828+$Q828+$R828+IF(ISBLANK($E828),0,$F828*(1-VLOOKUP($E828,'INFO_Matières recyclables'!$I$6:$M$14,5,0)))</f>
        <v>0</v>
      </c>
    </row>
    <row r="829" spans="2:27" x14ac:dyDescent="0.35">
      <c r="B829" s="5"/>
      <c r="C829" s="5"/>
      <c r="D829" s="26"/>
      <c r="E829" s="56"/>
      <c r="F829" s="58"/>
      <c r="G829" s="54"/>
      <c r="H829" s="54"/>
      <c r="I829" s="54"/>
      <c r="J829" s="54"/>
      <c r="K829" s="54"/>
      <c r="L829" s="54"/>
      <c r="M829" s="54"/>
      <c r="N829" s="54"/>
      <c r="O829" s="54"/>
      <c r="P829" s="61"/>
      <c r="Q829" s="75"/>
      <c r="R829" s="66"/>
      <c r="T829" s="67">
        <f>$G829+$H829+$L829+IF(ISBLANK($E829),0,$F829*VLOOKUP($E829,'INFO_Matières recyclables'!$I$6:$M$14,2,0))</f>
        <v>0</v>
      </c>
      <c r="U829" s="67">
        <f>$I829+$J829+$K829+$M829+$N829+$O829+$P829+$Q829+$R829+IF(ISBLANK($E829),0,$F829*(1-VLOOKUP($E829,'INFO_Matières recyclables'!$I$6:$M$14,2,0)))</f>
        <v>0</v>
      </c>
      <c r="V829" s="67">
        <f>$G829+$H829+$K829+IF(ISBLANK($E829),0,$F829*VLOOKUP($E829,'INFO_Matières recyclables'!$I$6:$M$14,3,0))</f>
        <v>0</v>
      </c>
      <c r="W829" s="67">
        <f>$I829+$J829+$L829+$M829+$N829+$O829+$P829+$Q829+$R829+IF(ISBLANK($E829),0,$F829*(1-VLOOKUP($E829,'INFO_Matières recyclables'!$I$6:$M$14,3,0)))</f>
        <v>0</v>
      </c>
      <c r="X829" s="67">
        <f>$G829+$H829+$I829+IF(ISBLANK($E829),0,$F829*VLOOKUP($E829,'INFO_Matières recyclables'!$I$6:$M$14,4,0))</f>
        <v>0</v>
      </c>
      <c r="Y829" s="67">
        <f>$J829+$K829+$L829+$M829+$N829+$O829+$P829+$Q829+$R829+IF(ISBLANK($E829),0,$F829*(1-VLOOKUP($E829,'INFO_Matières recyclables'!$I$6:$M$14,4,0)))</f>
        <v>0</v>
      </c>
      <c r="Z829" s="67">
        <f>$G829+$H829+$I829+$J829+IF(ISBLANK($E829),0,$F829*VLOOKUP($E829,'INFO_Matières recyclables'!$I$6:$M$14,5,0))</f>
        <v>0</v>
      </c>
      <c r="AA829" s="67">
        <f>$K829+$L829+$M829+$N829+$O829+$P829+$Q829+$R829+IF(ISBLANK($E829),0,$F829*(1-VLOOKUP($E829,'INFO_Matières recyclables'!$I$6:$M$14,5,0)))</f>
        <v>0</v>
      </c>
    </row>
    <row r="830" spans="2:27" x14ac:dyDescent="0.35">
      <c r="B830" s="5"/>
      <c r="C830" s="5"/>
      <c r="D830" s="26"/>
      <c r="E830" s="56"/>
      <c r="F830" s="58"/>
      <c r="G830" s="54"/>
      <c r="H830" s="54"/>
      <c r="I830" s="54"/>
      <c r="J830" s="54"/>
      <c r="K830" s="54"/>
      <c r="L830" s="54"/>
      <c r="M830" s="54"/>
      <c r="N830" s="54"/>
      <c r="O830" s="54"/>
      <c r="P830" s="61"/>
      <c r="Q830" s="75"/>
      <c r="R830" s="66"/>
      <c r="T830" s="67">
        <f>$G830+$H830+$L830+IF(ISBLANK($E830),0,$F830*VLOOKUP($E830,'INFO_Matières recyclables'!$I$6:$M$14,2,0))</f>
        <v>0</v>
      </c>
      <c r="U830" s="67">
        <f>$I830+$J830+$K830+$M830+$N830+$O830+$P830+$Q830+$R830+IF(ISBLANK($E830),0,$F830*(1-VLOOKUP($E830,'INFO_Matières recyclables'!$I$6:$M$14,2,0)))</f>
        <v>0</v>
      </c>
      <c r="V830" s="67">
        <f>$G830+$H830+$K830+IF(ISBLANK($E830),0,$F830*VLOOKUP($E830,'INFO_Matières recyclables'!$I$6:$M$14,3,0))</f>
        <v>0</v>
      </c>
      <c r="W830" s="67">
        <f>$I830+$J830+$L830+$M830+$N830+$O830+$P830+$Q830+$R830+IF(ISBLANK($E830),0,$F830*(1-VLOOKUP($E830,'INFO_Matières recyclables'!$I$6:$M$14,3,0)))</f>
        <v>0</v>
      </c>
      <c r="X830" s="67">
        <f>$G830+$H830+$I830+IF(ISBLANK($E830),0,$F830*VLOOKUP($E830,'INFO_Matières recyclables'!$I$6:$M$14,4,0))</f>
        <v>0</v>
      </c>
      <c r="Y830" s="67">
        <f>$J830+$K830+$L830+$M830+$N830+$O830+$P830+$Q830+$R830+IF(ISBLANK($E830),0,$F830*(1-VLOOKUP($E830,'INFO_Matières recyclables'!$I$6:$M$14,4,0)))</f>
        <v>0</v>
      </c>
      <c r="Z830" s="67">
        <f>$G830+$H830+$I830+$J830+IF(ISBLANK($E830),0,$F830*VLOOKUP($E830,'INFO_Matières recyclables'!$I$6:$M$14,5,0))</f>
        <v>0</v>
      </c>
      <c r="AA830" s="67">
        <f>$K830+$L830+$M830+$N830+$O830+$P830+$Q830+$R830+IF(ISBLANK($E830),0,$F830*(1-VLOOKUP($E830,'INFO_Matières recyclables'!$I$6:$M$14,5,0)))</f>
        <v>0</v>
      </c>
    </row>
    <row r="831" spans="2:27" x14ac:dyDescent="0.35">
      <c r="B831" s="5"/>
      <c r="C831" s="5"/>
      <c r="D831" s="26"/>
      <c r="E831" s="56"/>
      <c r="F831" s="58"/>
      <c r="G831" s="54"/>
      <c r="H831" s="54"/>
      <c r="I831" s="54"/>
      <c r="J831" s="54"/>
      <c r="K831" s="54"/>
      <c r="L831" s="54"/>
      <c r="M831" s="54"/>
      <c r="N831" s="54"/>
      <c r="O831" s="54"/>
      <c r="P831" s="61"/>
      <c r="Q831" s="75"/>
      <c r="R831" s="66"/>
      <c r="T831" s="67">
        <f>$G831+$H831+$L831+IF(ISBLANK($E831),0,$F831*VLOOKUP($E831,'INFO_Matières recyclables'!$I$6:$M$14,2,0))</f>
        <v>0</v>
      </c>
      <c r="U831" s="67">
        <f>$I831+$J831+$K831+$M831+$N831+$O831+$P831+$Q831+$R831+IF(ISBLANK($E831),0,$F831*(1-VLOOKUP($E831,'INFO_Matières recyclables'!$I$6:$M$14,2,0)))</f>
        <v>0</v>
      </c>
      <c r="V831" s="67">
        <f>$G831+$H831+$K831+IF(ISBLANK($E831),0,$F831*VLOOKUP($E831,'INFO_Matières recyclables'!$I$6:$M$14,3,0))</f>
        <v>0</v>
      </c>
      <c r="W831" s="67">
        <f>$I831+$J831+$L831+$M831+$N831+$O831+$P831+$Q831+$R831+IF(ISBLANK($E831),0,$F831*(1-VLOOKUP($E831,'INFO_Matières recyclables'!$I$6:$M$14,3,0)))</f>
        <v>0</v>
      </c>
      <c r="X831" s="67">
        <f>$G831+$H831+$I831+IF(ISBLANK($E831),0,$F831*VLOOKUP($E831,'INFO_Matières recyclables'!$I$6:$M$14,4,0))</f>
        <v>0</v>
      </c>
      <c r="Y831" s="67">
        <f>$J831+$K831+$L831+$M831+$N831+$O831+$P831+$Q831+$R831+IF(ISBLANK($E831),0,$F831*(1-VLOOKUP($E831,'INFO_Matières recyclables'!$I$6:$M$14,4,0)))</f>
        <v>0</v>
      </c>
      <c r="Z831" s="67">
        <f>$G831+$H831+$I831+$J831+IF(ISBLANK($E831),0,$F831*VLOOKUP($E831,'INFO_Matières recyclables'!$I$6:$M$14,5,0))</f>
        <v>0</v>
      </c>
      <c r="AA831" s="67">
        <f>$K831+$L831+$M831+$N831+$O831+$P831+$Q831+$R831+IF(ISBLANK($E831),0,$F831*(1-VLOOKUP($E831,'INFO_Matières recyclables'!$I$6:$M$14,5,0)))</f>
        <v>0</v>
      </c>
    </row>
    <row r="832" spans="2:27" x14ac:dyDescent="0.35">
      <c r="B832" s="5"/>
      <c r="C832" s="5"/>
      <c r="D832" s="26"/>
      <c r="E832" s="56"/>
      <c r="F832" s="58"/>
      <c r="G832" s="54"/>
      <c r="H832" s="54"/>
      <c r="I832" s="54"/>
      <c r="J832" s="54"/>
      <c r="K832" s="54"/>
      <c r="L832" s="54"/>
      <c r="M832" s="54"/>
      <c r="N832" s="54"/>
      <c r="O832" s="54"/>
      <c r="P832" s="61"/>
      <c r="Q832" s="75"/>
      <c r="R832" s="66"/>
      <c r="T832" s="67">
        <f>$G832+$H832+$L832+IF(ISBLANK($E832),0,$F832*VLOOKUP($E832,'INFO_Matières recyclables'!$I$6:$M$14,2,0))</f>
        <v>0</v>
      </c>
      <c r="U832" s="67">
        <f>$I832+$J832+$K832+$M832+$N832+$O832+$P832+$Q832+$R832+IF(ISBLANK($E832),0,$F832*(1-VLOOKUP($E832,'INFO_Matières recyclables'!$I$6:$M$14,2,0)))</f>
        <v>0</v>
      </c>
      <c r="V832" s="67">
        <f>$G832+$H832+$K832+IF(ISBLANK($E832),0,$F832*VLOOKUP($E832,'INFO_Matières recyclables'!$I$6:$M$14,3,0))</f>
        <v>0</v>
      </c>
      <c r="W832" s="67">
        <f>$I832+$J832+$L832+$M832+$N832+$O832+$P832+$Q832+$R832+IF(ISBLANK($E832),0,$F832*(1-VLOOKUP($E832,'INFO_Matières recyclables'!$I$6:$M$14,3,0)))</f>
        <v>0</v>
      </c>
      <c r="X832" s="67">
        <f>$G832+$H832+$I832+IF(ISBLANK($E832),0,$F832*VLOOKUP($E832,'INFO_Matières recyclables'!$I$6:$M$14,4,0))</f>
        <v>0</v>
      </c>
      <c r="Y832" s="67">
        <f>$J832+$K832+$L832+$M832+$N832+$O832+$P832+$Q832+$R832+IF(ISBLANK($E832),0,$F832*(1-VLOOKUP($E832,'INFO_Matières recyclables'!$I$6:$M$14,4,0)))</f>
        <v>0</v>
      </c>
      <c r="Z832" s="67">
        <f>$G832+$H832+$I832+$J832+IF(ISBLANK($E832),0,$F832*VLOOKUP($E832,'INFO_Matières recyclables'!$I$6:$M$14,5,0))</f>
        <v>0</v>
      </c>
      <c r="AA832" s="67">
        <f>$K832+$L832+$M832+$N832+$O832+$P832+$Q832+$R832+IF(ISBLANK($E832),0,$F832*(1-VLOOKUP($E832,'INFO_Matières recyclables'!$I$6:$M$14,5,0)))</f>
        <v>0</v>
      </c>
    </row>
    <row r="833" spans="2:27" x14ac:dyDescent="0.35">
      <c r="B833" s="5"/>
      <c r="C833" s="5"/>
      <c r="D833" s="26"/>
      <c r="E833" s="56"/>
      <c r="F833" s="58"/>
      <c r="G833" s="54"/>
      <c r="H833" s="54"/>
      <c r="I833" s="54"/>
      <c r="J833" s="54"/>
      <c r="K833" s="54"/>
      <c r="L833" s="54"/>
      <c r="M833" s="54"/>
      <c r="N833" s="54"/>
      <c r="O833" s="54"/>
      <c r="P833" s="61"/>
      <c r="Q833" s="75"/>
      <c r="R833" s="66"/>
      <c r="T833" s="67">
        <f>$G833+$H833+$L833+IF(ISBLANK($E833),0,$F833*VLOOKUP($E833,'INFO_Matières recyclables'!$I$6:$M$14,2,0))</f>
        <v>0</v>
      </c>
      <c r="U833" s="67">
        <f>$I833+$J833+$K833+$M833+$N833+$O833+$P833+$Q833+$R833+IF(ISBLANK($E833),0,$F833*(1-VLOOKUP($E833,'INFO_Matières recyclables'!$I$6:$M$14,2,0)))</f>
        <v>0</v>
      </c>
      <c r="V833" s="67">
        <f>$G833+$H833+$K833+IF(ISBLANK($E833),0,$F833*VLOOKUP($E833,'INFO_Matières recyclables'!$I$6:$M$14,3,0))</f>
        <v>0</v>
      </c>
      <c r="W833" s="67">
        <f>$I833+$J833+$L833+$M833+$N833+$O833+$P833+$Q833+$R833+IF(ISBLANK($E833),0,$F833*(1-VLOOKUP($E833,'INFO_Matières recyclables'!$I$6:$M$14,3,0)))</f>
        <v>0</v>
      </c>
      <c r="X833" s="67">
        <f>$G833+$H833+$I833+IF(ISBLANK($E833),0,$F833*VLOOKUP($E833,'INFO_Matières recyclables'!$I$6:$M$14,4,0))</f>
        <v>0</v>
      </c>
      <c r="Y833" s="67">
        <f>$J833+$K833+$L833+$M833+$N833+$O833+$P833+$Q833+$R833+IF(ISBLANK($E833),0,$F833*(1-VLOOKUP($E833,'INFO_Matières recyclables'!$I$6:$M$14,4,0)))</f>
        <v>0</v>
      </c>
      <c r="Z833" s="67">
        <f>$G833+$H833+$I833+$J833+IF(ISBLANK($E833),0,$F833*VLOOKUP($E833,'INFO_Matières recyclables'!$I$6:$M$14,5,0))</f>
        <v>0</v>
      </c>
      <c r="AA833" s="67">
        <f>$K833+$L833+$M833+$N833+$O833+$P833+$Q833+$R833+IF(ISBLANK($E833),0,$F833*(1-VLOOKUP($E833,'INFO_Matières recyclables'!$I$6:$M$14,5,0)))</f>
        <v>0</v>
      </c>
    </row>
    <row r="834" spans="2:27" x14ac:dyDescent="0.35">
      <c r="B834" s="5"/>
      <c r="C834" s="5"/>
      <c r="D834" s="26"/>
      <c r="E834" s="56"/>
      <c r="F834" s="58"/>
      <c r="G834" s="54"/>
      <c r="H834" s="54"/>
      <c r="I834" s="54"/>
      <c r="J834" s="54"/>
      <c r="K834" s="54"/>
      <c r="L834" s="54"/>
      <c r="M834" s="54"/>
      <c r="N834" s="54"/>
      <c r="O834" s="54"/>
      <c r="P834" s="61"/>
      <c r="Q834" s="75"/>
      <c r="R834" s="66"/>
      <c r="T834" s="67">
        <f>$G834+$H834+$L834+IF(ISBLANK($E834),0,$F834*VLOOKUP($E834,'INFO_Matières recyclables'!$I$6:$M$14,2,0))</f>
        <v>0</v>
      </c>
      <c r="U834" s="67">
        <f>$I834+$J834+$K834+$M834+$N834+$O834+$P834+$Q834+$R834+IF(ISBLANK($E834),0,$F834*(1-VLOOKUP($E834,'INFO_Matières recyclables'!$I$6:$M$14,2,0)))</f>
        <v>0</v>
      </c>
      <c r="V834" s="67">
        <f>$G834+$H834+$K834+IF(ISBLANK($E834),0,$F834*VLOOKUP($E834,'INFO_Matières recyclables'!$I$6:$M$14,3,0))</f>
        <v>0</v>
      </c>
      <c r="W834" s="67">
        <f>$I834+$J834+$L834+$M834+$N834+$O834+$P834+$Q834+$R834+IF(ISBLANK($E834),0,$F834*(1-VLOOKUP($E834,'INFO_Matières recyclables'!$I$6:$M$14,3,0)))</f>
        <v>0</v>
      </c>
      <c r="X834" s="67">
        <f>$G834+$H834+$I834+IF(ISBLANK($E834),0,$F834*VLOOKUP($E834,'INFO_Matières recyclables'!$I$6:$M$14,4,0))</f>
        <v>0</v>
      </c>
      <c r="Y834" s="67">
        <f>$J834+$K834+$L834+$M834+$N834+$O834+$P834+$Q834+$R834+IF(ISBLANK($E834),0,$F834*(1-VLOOKUP($E834,'INFO_Matières recyclables'!$I$6:$M$14,4,0)))</f>
        <v>0</v>
      </c>
      <c r="Z834" s="67">
        <f>$G834+$H834+$I834+$J834+IF(ISBLANK($E834),0,$F834*VLOOKUP($E834,'INFO_Matières recyclables'!$I$6:$M$14,5,0))</f>
        <v>0</v>
      </c>
      <c r="AA834" s="67">
        <f>$K834+$L834+$M834+$N834+$O834+$P834+$Q834+$R834+IF(ISBLANK($E834),0,$F834*(1-VLOOKUP($E834,'INFO_Matières recyclables'!$I$6:$M$14,5,0)))</f>
        <v>0</v>
      </c>
    </row>
    <row r="835" spans="2:27" x14ac:dyDescent="0.35">
      <c r="B835" s="5"/>
      <c r="C835" s="5"/>
      <c r="D835" s="26"/>
      <c r="E835" s="56"/>
      <c r="F835" s="58"/>
      <c r="G835" s="54"/>
      <c r="H835" s="54"/>
      <c r="I835" s="54"/>
      <c r="J835" s="54"/>
      <c r="K835" s="54"/>
      <c r="L835" s="54"/>
      <c r="M835" s="54"/>
      <c r="N835" s="54"/>
      <c r="O835" s="54"/>
      <c r="P835" s="61"/>
      <c r="Q835" s="75"/>
      <c r="R835" s="66"/>
      <c r="T835" s="67">
        <f>$G835+$H835+$L835+IF(ISBLANK($E835),0,$F835*VLOOKUP($E835,'INFO_Matières recyclables'!$I$6:$M$14,2,0))</f>
        <v>0</v>
      </c>
      <c r="U835" s="67">
        <f>$I835+$J835+$K835+$M835+$N835+$O835+$P835+$Q835+$R835+IF(ISBLANK($E835),0,$F835*(1-VLOOKUP($E835,'INFO_Matières recyclables'!$I$6:$M$14,2,0)))</f>
        <v>0</v>
      </c>
      <c r="V835" s="67">
        <f>$G835+$H835+$K835+IF(ISBLANK($E835),0,$F835*VLOOKUP($E835,'INFO_Matières recyclables'!$I$6:$M$14,3,0))</f>
        <v>0</v>
      </c>
      <c r="W835" s="67">
        <f>$I835+$J835+$L835+$M835+$N835+$O835+$P835+$Q835+$R835+IF(ISBLANK($E835),0,$F835*(1-VLOOKUP($E835,'INFO_Matières recyclables'!$I$6:$M$14,3,0)))</f>
        <v>0</v>
      </c>
      <c r="X835" s="67">
        <f>$G835+$H835+$I835+IF(ISBLANK($E835),0,$F835*VLOOKUP($E835,'INFO_Matières recyclables'!$I$6:$M$14,4,0))</f>
        <v>0</v>
      </c>
      <c r="Y835" s="67">
        <f>$J835+$K835+$L835+$M835+$N835+$O835+$P835+$Q835+$R835+IF(ISBLANK($E835),0,$F835*(1-VLOOKUP($E835,'INFO_Matières recyclables'!$I$6:$M$14,4,0)))</f>
        <v>0</v>
      </c>
      <c r="Z835" s="67">
        <f>$G835+$H835+$I835+$J835+IF(ISBLANK($E835),0,$F835*VLOOKUP($E835,'INFO_Matières recyclables'!$I$6:$M$14,5,0))</f>
        <v>0</v>
      </c>
      <c r="AA835" s="67">
        <f>$K835+$L835+$M835+$N835+$O835+$P835+$Q835+$R835+IF(ISBLANK($E835),0,$F835*(1-VLOOKUP($E835,'INFO_Matières recyclables'!$I$6:$M$14,5,0)))</f>
        <v>0</v>
      </c>
    </row>
    <row r="836" spans="2:27" x14ac:dyDescent="0.35">
      <c r="B836" s="5"/>
      <c r="C836" s="5"/>
      <c r="D836" s="26"/>
      <c r="E836" s="56"/>
      <c r="F836" s="58"/>
      <c r="G836" s="54"/>
      <c r="H836" s="54"/>
      <c r="I836" s="54"/>
      <c r="J836" s="54"/>
      <c r="K836" s="54"/>
      <c r="L836" s="54"/>
      <c r="M836" s="54"/>
      <c r="N836" s="54"/>
      <c r="O836" s="54"/>
      <c r="P836" s="61"/>
      <c r="Q836" s="75"/>
      <c r="R836" s="66"/>
      <c r="T836" s="67">
        <f>$G836+$H836+$L836+IF(ISBLANK($E836),0,$F836*VLOOKUP($E836,'INFO_Matières recyclables'!$I$6:$M$14,2,0))</f>
        <v>0</v>
      </c>
      <c r="U836" s="67">
        <f>$I836+$J836+$K836+$M836+$N836+$O836+$P836+$Q836+$R836+IF(ISBLANK($E836),0,$F836*(1-VLOOKUP($E836,'INFO_Matières recyclables'!$I$6:$M$14,2,0)))</f>
        <v>0</v>
      </c>
      <c r="V836" s="67">
        <f>$G836+$H836+$K836+IF(ISBLANK($E836),0,$F836*VLOOKUP($E836,'INFO_Matières recyclables'!$I$6:$M$14,3,0))</f>
        <v>0</v>
      </c>
      <c r="W836" s="67">
        <f>$I836+$J836+$L836+$M836+$N836+$O836+$P836+$Q836+$R836+IF(ISBLANK($E836),0,$F836*(1-VLOOKUP($E836,'INFO_Matières recyclables'!$I$6:$M$14,3,0)))</f>
        <v>0</v>
      </c>
      <c r="X836" s="67">
        <f>$G836+$H836+$I836+IF(ISBLANK($E836),0,$F836*VLOOKUP($E836,'INFO_Matières recyclables'!$I$6:$M$14,4,0))</f>
        <v>0</v>
      </c>
      <c r="Y836" s="67">
        <f>$J836+$K836+$L836+$M836+$N836+$O836+$P836+$Q836+$R836+IF(ISBLANK($E836),0,$F836*(1-VLOOKUP($E836,'INFO_Matières recyclables'!$I$6:$M$14,4,0)))</f>
        <v>0</v>
      </c>
      <c r="Z836" s="67">
        <f>$G836+$H836+$I836+$J836+IF(ISBLANK($E836),0,$F836*VLOOKUP($E836,'INFO_Matières recyclables'!$I$6:$M$14,5,0))</f>
        <v>0</v>
      </c>
      <c r="AA836" s="67">
        <f>$K836+$L836+$M836+$N836+$O836+$P836+$Q836+$R836+IF(ISBLANK($E836),0,$F836*(1-VLOOKUP($E836,'INFO_Matières recyclables'!$I$6:$M$14,5,0)))</f>
        <v>0</v>
      </c>
    </row>
    <row r="837" spans="2:27" x14ac:dyDescent="0.35">
      <c r="B837" s="5"/>
      <c r="C837" s="5"/>
      <c r="D837" s="26"/>
      <c r="E837" s="56"/>
      <c r="F837" s="58"/>
      <c r="G837" s="54"/>
      <c r="H837" s="54"/>
      <c r="I837" s="54"/>
      <c r="J837" s="54"/>
      <c r="K837" s="54"/>
      <c r="L837" s="54"/>
      <c r="M837" s="54"/>
      <c r="N837" s="54"/>
      <c r="O837" s="54"/>
      <c r="P837" s="61"/>
      <c r="Q837" s="75"/>
      <c r="R837" s="66"/>
      <c r="T837" s="67">
        <f>$G837+$H837+$L837+IF(ISBLANK($E837),0,$F837*VLOOKUP($E837,'INFO_Matières recyclables'!$I$6:$M$14,2,0))</f>
        <v>0</v>
      </c>
      <c r="U837" s="67">
        <f>$I837+$J837+$K837+$M837+$N837+$O837+$P837+$Q837+$R837+IF(ISBLANK($E837),0,$F837*(1-VLOOKUP($E837,'INFO_Matières recyclables'!$I$6:$M$14,2,0)))</f>
        <v>0</v>
      </c>
      <c r="V837" s="67">
        <f>$G837+$H837+$K837+IF(ISBLANK($E837),0,$F837*VLOOKUP($E837,'INFO_Matières recyclables'!$I$6:$M$14,3,0))</f>
        <v>0</v>
      </c>
      <c r="W837" s="67">
        <f>$I837+$J837+$L837+$M837+$N837+$O837+$P837+$Q837+$R837+IF(ISBLANK($E837),0,$F837*(1-VLOOKUP($E837,'INFO_Matières recyclables'!$I$6:$M$14,3,0)))</f>
        <v>0</v>
      </c>
      <c r="X837" s="67">
        <f>$G837+$H837+$I837+IF(ISBLANK($E837),0,$F837*VLOOKUP($E837,'INFO_Matières recyclables'!$I$6:$M$14,4,0))</f>
        <v>0</v>
      </c>
      <c r="Y837" s="67">
        <f>$J837+$K837+$L837+$M837+$N837+$O837+$P837+$Q837+$R837+IF(ISBLANK($E837),0,$F837*(1-VLOOKUP($E837,'INFO_Matières recyclables'!$I$6:$M$14,4,0)))</f>
        <v>0</v>
      </c>
      <c r="Z837" s="67">
        <f>$G837+$H837+$I837+$J837+IF(ISBLANK($E837),0,$F837*VLOOKUP($E837,'INFO_Matières recyclables'!$I$6:$M$14,5,0))</f>
        <v>0</v>
      </c>
      <c r="AA837" s="67">
        <f>$K837+$L837+$M837+$N837+$O837+$P837+$Q837+$R837+IF(ISBLANK($E837),0,$F837*(1-VLOOKUP($E837,'INFO_Matières recyclables'!$I$6:$M$14,5,0)))</f>
        <v>0</v>
      </c>
    </row>
    <row r="838" spans="2:27" x14ac:dyDescent="0.35">
      <c r="B838" s="5"/>
      <c r="C838" s="5"/>
      <c r="D838" s="26"/>
      <c r="E838" s="56"/>
      <c r="F838" s="58"/>
      <c r="G838" s="54"/>
      <c r="H838" s="54"/>
      <c r="I838" s="54"/>
      <c r="J838" s="54"/>
      <c r="K838" s="54"/>
      <c r="L838" s="54"/>
      <c r="M838" s="54"/>
      <c r="N838" s="54"/>
      <c r="O838" s="54"/>
      <c r="P838" s="61"/>
      <c r="Q838" s="75"/>
      <c r="R838" s="66"/>
      <c r="T838" s="67">
        <f>$G838+$H838+$L838+IF(ISBLANK($E838),0,$F838*VLOOKUP($E838,'INFO_Matières recyclables'!$I$6:$M$14,2,0))</f>
        <v>0</v>
      </c>
      <c r="U838" s="67">
        <f>$I838+$J838+$K838+$M838+$N838+$O838+$P838+$Q838+$R838+IF(ISBLANK($E838),0,$F838*(1-VLOOKUP($E838,'INFO_Matières recyclables'!$I$6:$M$14,2,0)))</f>
        <v>0</v>
      </c>
      <c r="V838" s="67">
        <f>$G838+$H838+$K838+IF(ISBLANK($E838),0,$F838*VLOOKUP($E838,'INFO_Matières recyclables'!$I$6:$M$14,3,0))</f>
        <v>0</v>
      </c>
      <c r="W838" s="67">
        <f>$I838+$J838+$L838+$M838+$N838+$O838+$P838+$Q838+$R838+IF(ISBLANK($E838),0,$F838*(1-VLOOKUP($E838,'INFO_Matières recyclables'!$I$6:$M$14,3,0)))</f>
        <v>0</v>
      </c>
      <c r="X838" s="67">
        <f>$G838+$H838+$I838+IF(ISBLANK($E838),0,$F838*VLOOKUP($E838,'INFO_Matières recyclables'!$I$6:$M$14,4,0))</f>
        <v>0</v>
      </c>
      <c r="Y838" s="67">
        <f>$J838+$K838+$L838+$M838+$N838+$O838+$P838+$Q838+$R838+IF(ISBLANK($E838),0,$F838*(1-VLOOKUP($E838,'INFO_Matières recyclables'!$I$6:$M$14,4,0)))</f>
        <v>0</v>
      </c>
      <c r="Z838" s="67">
        <f>$G838+$H838+$I838+$J838+IF(ISBLANK($E838),0,$F838*VLOOKUP($E838,'INFO_Matières recyclables'!$I$6:$M$14,5,0))</f>
        <v>0</v>
      </c>
      <c r="AA838" s="67">
        <f>$K838+$L838+$M838+$N838+$O838+$P838+$Q838+$R838+IF(ISBLANK($E838),0,$F838*(1-VLOOKUP($E838,'INFO_Matières recyclables'!$I$6:$M$14,5,0)))</f>
        <v>0</v>
      </c>
    </row>
    <row r="839" spans="2:27" x14ac:dyDescent="0.35">
      <c r="B839" s="5"/>
      <c r="C839" s="5"/>
      <c r="D839" s="26"/>
      <c r="E839" s="56"/>
      <c r="F839" s="58"/>
      <c r="G839" s="54"/>
      <c r="H839" s="54"/>
      <c r="I839" s="54"/>
      <c r="J839" s="54"/>
      <c r="K839" s="54"/>
      <c r="L839" s="54"/>
      <c r="M839" s="54"/>
      <c r="N839" s="54"/>
      <c r="O839" s="54"/>
      <c r="P839" s="61"/>
      <c r="Q839" s="75"/>
      <c r="R839" s="66"/>
      <c r="T839" s="67">
        <f>$G839+$H839+$L839+IF(ISBLANK($E839),0,$F839*VLOOKUP($E839,'INFO_Matières recyclables'!$I$6:$M$14,2,0))</f>
        <v>0</v>
      </c>
      <c r="U839" s="67">
        <f>$I839+$J839+$K839+$M839+$N839+$O839+$P839+$Q839+$R839+IF(ISBLANK($E839),0,$F839*(1-VLOOKUP($E839,'INFO_Matières recyclables'!$I$6:$M$14,2,0)))</f>
        <v>0</v>
      </c>
      <c r="V839" s="67">
        <f>$G839+$H839+$K839+IF(ISBLANK($E839),0,$F839*VLOOKUP($E839,'INFO_Matières recyclables'!$I$6:$M$14,3,0))</f>
        <v>0</v>
      </c>
      <c r="W839" s="67">
        <f>$I839+$J839+$L839+$M839+$N839+$O839+$P839+$Q839+$R839+IF(ISBLANK($E839),0,$F839*(1-VLOOKUP($E839,'INFO_Matières recyclables'!$I$6:$M$14,3,0)))</f>
        <v>0</v>
      </c>
      <c r="X839" s="67">
        <f>$G839+$H839+$I839+IF(ISBLANK($E839),0,$F839*VLOOKUP($E839,'INFO_Matières recyclables'!$I$6:$M$14,4,0))</f>
        <v>0</v>
      </c>
      <c r="Y839" s="67">
        <f>$J839+$K839+$L839+$M839+$N839+$O839+$P839+$Q839+$R839+IF(ISBLANK($E839),0,$F839*(1-VLOOKUP($E839,'INFO_Matières recyclables'!$I$6:$M$14,4,0)))</f>
        <v>0</v>
      </c>
      <c r="Z839" s="67">
        <f>$G839+$H839+$I839+$J839+IF(ISBLANK($E839),0,$F839*VLOOKUP($E839,'INFO_Matières recyclables'!$I$6:$M$14,5,0))</f>
        <v>0</v>
      </c>
      <c r="AA839" s="67">
        <f>$K839+$L839+$M839+$N839+$O839+$P839+$Q839+$R839+IF(ISBLANK($E839),0,$F839*(1-VLOOKUP($E839,'INFO_Matières recyclables'!$I$6:$M$14,5,0)))</f>
        <v>0</v>
      </c>
    </row>
    <row r="840" spans="2:27" x14ac:dyDescent="0.35">
      <c r="B840" s="5"/>
      <c r="C840" s="5"/>
      <c r="D840" s="26"/>
      <c r="E840" s="56"/>
      <c r="F840" s="58"/>
      <c r="G840" s="54"/>
      <c r="H840" s="54"/>
      <c r="I840" s="54"/>
      <c r="J840" s="54"/>
      <c r="K840" s="54"/>
      <c r="L840" s="54"/>
      <c r="M840" s="54"/>
      <c r="N840" s="54"/>
      <c r="O840" s="54"/>
      <c r="P840" s="61"/>
      <c r="Q840" s="75"/>
      <c r="R840" s="66"/>
      <c r="T840" s="67">
        <f>$G840+$H840+$L840+IF(ISBLANK($E840),0,$F840*VLOOKUP($E840,'INFO_Matières recyclables'!$I$6:$M$14,2,0))</f>
        <v>0</v>
      </c>
      <c r="U840" s="67">
        <f>$I840+$J840+$K840+$M840+$N840+$O840+$P840+$Q840+$R840+IF(ISBLANK($E840),0,$F840*(1-VLOOKUP($E840,'INFO_Matières recyclables'!$I$6:$M$14,2,0)))</f>
        <v>0</v>
      </c>
      <c r="V840" s="67">
        <f>$G840+$H840+$K840+IF(ISBLANK($E840),0,$F840*VLOOKUP($E840,'INFO_Matières recyclables'!$I$6:$M$14,3,0))</f>
        <v>0</v>
      </c>
      <c r="W840" s="67">
        <f>$I840+$J840+$L840+$M840+$N840+$O840+$P840+$Q840+$R840+IF(ISBLANK($E840),0,$F840*(1-VLOOKUP($E840,'INFO_Matières recyclables'!$I$6:$M$14,3,0)))</f>
        <v>0</v>
      </c>
      <c r="X840" s="67">
        <f>$G840+$H840+$I840+IF(ISBLANK($E840),0,$F840*VLOOKUP($E840,'INFO_Matières recyclables'!$I$6:$M$14,4,0))</f>
        <v>0</v>
      </c>
      <c r="Y840" s="67">
        <f>$J840+$K840+$L840+$M840+$N840+$O840+$P840+$Q840+$R840+IF(ISBLANK($E840),0,$F840*(1-VLOOKUP($E840,'INFO_Matières recyclables'!$I$6:$M$14,4,0)))</f>
        <v>0</v>
      </c>
      <c r="Z840" s="67">
        <f>$G840+$H840+$I840+$J840+IF(ISBLANK($E840),0,$F840*VLOOKUP($E840,'INFO_Matières recyclables'!$I$6:$M$14,5,0))</f>
        <v>0</v>
      </c>
      <c r="AA840" s="67">
        <f>$K840+$L840+$M840+$N840+$O840+$P840+$Q840+$R840+IF(ISBLANK($E840),0,$F840*(1-VLOOKUP($E840,'INFO_Matières recyclables'!$I$6:$M$14,5,0)))</f>
        <v>0</v>
      </c>
    </row>
    <row r="841" spans="2:27" x14ac:dyDescent="0.35">
      <c r="B841" s="5"/>
      <c r="C841" s="5"/>
      <c r="D841" s="26"/>
      <c r="E841" s="56"/>
      <c r="F841" s="58"/>
      <c r="G841" s="54"/>
      <c r="H841" s="54"/>
      <c r="I841" s="54"/>
      <c r="J841" s="54"/>
      <c r="K841" s="54"/>
      <c r="L841" s="54"/>
      <c r="M841" s="54"/>
      <c r="N841" s="54"/>
      <c r="O841" s="54"/>
      <c r="P841" s="61"/>
      <c r="Q841" s="75"/>
      <c r="R841" s="66"/>
      <c r="T841" s="67">
        <f>$G841+$H841+$L841+IF(ISBLANK($E841),0,$F841*VLOOKUP($E841,'INFO_Matières recyclables'!$I$6:$M$14,2,0))</f>
        <v>0</v>
      </c>
      <c r="U841" s="67">
        <f>$I841+$J841+$K841+$M841+$N841+$O841+$P841+$Q841+$R841+IF(ISBLANK($E841),0,$F841*(1-VLOOKUP($E841,'INFO_Matières recyclables'!$I$6:$M$14,2,0)))</f>
        <v>0</v>
      </c>
      <c r="V841" s="67">
        <f>$G841+$H841+$K841+IF(ISBLANK($E841),0,$F841*VLOOKUP($E841,'INFO_Matières recyclables'!$I$6:$M$14,3,0))</f>
        <v>0</v>
      </c>
      <c r="W841" s="67">
        <f>$I841+$J841+$L841+$M841+$N841+$O841+$P841+$Q841+$R841+IF(ISBLANK($E841),0,$F841*(1-VLOOKUP($E841,'INFO_Matières recyclables'!$I$6:$M$14,3,0)))</f>
        <v>0</v>
      </c>
      <c r="X841" s="67">
        <f>$G841+$H841+$I841+IF(ISBLANK($E841),0,$F841*VLOOKUP($E841,'INFO_Matières recyclables'!$I$6:$M$14,4,0))</f>
        <v>0</v>
      </c>
      <c r="Y841" s="67">
        <f>$J841+$K841+$L841+$M841+$N841+$O841+$P841+$Q841+$R841+IF(ISBLANK($E841),0,$F841*(1-VLOOKUP($E841,'INFO_Matières recyclables'!$I$6:$M$14,4,0)))</f>
        <v>0</v>
      </c>
      <c r="Z841" s="67">
        <f>$G841+$H841+$I841+$J841+IF(ISBLANK($E841),0,$F841*VLOOKUP($E841,'INFO_Matières recyclables'!$I$6:$M$14,5,0))</f>
        <v>0</v>
      </c>
      <c r="AA841" s="67">
        <f>$K841+$L841+$M841+$N841+$O841+$P841+$Q841+$R841+IF(ISBLANK($E841),0,$F841*(1-VLOOKUP($E841,'INFO_Matières recyclables'!$I$6:$M$14,5,0)))</f>
        <v>0</v>
      </c>
    </row>
    <row r="842" spans="2:27" x14ac:dyDescent="0.35">
      <c r="B842" s="5"/>
      <c r="C842" s="5"/>
      <c r="D842" s="26"/>
      <c r="E842" s="56"/>
      <c r="F842" s="58"/>
      <c r="G842" s="54"/>
      <c r="H842" s="54"/>
      <c r="I842" s="54"/>
      <c r="J842" s="54"/>
      <c r="K842" s="54"/>
      <c r="L842" s="54"/>
      <c r="M842" s="54"/>
      <c r="N842" s="54"/>
      <c r="O842" s="54"/>
      <c r="P842" s="61"/>
      <c r="Q842" s="75"/>
      <c r="R842" s="66"/>
      <c r="T842" s="67">
        <f>$G842+$H842+$L842+IF(ISBLANK($E842),0,$F842*VLOOKUP($E842,'INFO_Matières recyclables'!$I$6:$M$14,2,0))</f>
        <v>0</v>
      </c>
      <c r="U842" s="67">
        <f>$I842+$J842+$K842+$M842+$N842+$O842+$P842+$Q842+$R842+IF(ISBLANK($E842),0,$F842*(1-VLOOKUP($E842,'INFO_Matières recyclables'!$I$6:$M$14,2,0)))</f>
        <v>0</v>
      </c>
      <c r="V842" s="67">
        <f>$G842+$H842+$K842+IF(ISBLANK($E842),0,$F842*VLOOKUP($E842,'INFO_Matières recyclables'!$I$6:$M$14,3,0))</f>
        <v>0</v>
      </c>
      <c r="W842" s="67">
        <f>$I842+$J842+$L842+$M842+$N842+$O842+$P842+$Q842+$R842+IF(ISBLANK($E842),0,$F842*(1-VLOOKUP($E842,'INFO_Matières recyclables'!$I$6:$M$14,3,0)))</f>
        <v>0</v>
      </c>
      <c r="X842" s="67">
        <f>$G842+$H842+$I842+IF(ISBLANK($E842),0,$F842*VLOOKUP($E842,'INFO_Matières recyclables'!$I$6:$M$14,4,0))</f>
        <v>0</v>
      </c>
      <c r="Y842" s="67">
        <f>$J842+$K842+$L842+$M842+$N842+$O842+$P842+$Q842+$R842+IF(ISBLANK($E842),0,$F842*(1-VLOOKUP($E842,'INFO_Matières recyclables'!$I$6:$M$14,4,0)))</f>
        <v>0</v>
      </c>
      <c r="Z842" s="67">
        <f>$G842+$H842+$I842+$J842+IF(ISBLANK($E842),0,$F842*VLOOKUP($E842,'INFO_Matières recyclables'!$I$6:$M$14,5,0))</f>
        <v>0</v>
      </c>
      <c r="AA842" s="67">
        <f>$K842+$L842+$M842+$N842+$O842+$P842+$Q842+$R842+IF(ISBLANK($E842),0,$F842*(1-VLOOKUP($E842,'INFO_Matières recyclables'!$I$6:$M$14,5,0)))</f>
        <v>0</v>
      </c>
    </row>
    <row r="843" spans="2:27" x14ac:dyDescent="0.35">
      <c r="B843" s="5"/>
      <c r="C843" s="5"/>
      <c r="D843" s="26"/>
      <c r="E843" s="56"/>
      <c r="F843" s="58"/>
      <c r="G843" s="54"/>
      <c r="H843" s="54"/>
      <c r="I843" s="54"/>
      <c r="J843" s="54"/>
      <c r="K843" s="54"/>
      <c r="L843" s="54"/>
      <c r="M843" s="54"/>
      <c r="N843" s="54"/>
      <c r="O843" s="54"/>
      <c r="P843" s="61"/>
      <c r="Q843" s="75"/>
      <c r="R843" s="66"/>
      <c r="T843" s="67">
        <f>$G843+$H843+$L843+IF(ISBLANK($E843),0,$F843*VLOOKUP($E843,'INFO_Matières recyclables'!$I$6:$M$14,2,0))</f>
        <v>0</v>
      </c>
      <c r="U843" s="67">
        <f>$I843+$J843+$K843+$M843+$N843+$O843+$P843+$Q843+$R843+IF(ISBLANK($E843),0,$F843*(1-VLOOKUP($E843,'INFO_Matières recyclables'!$I$6:$M$14,2,0)))</f>
        <v>0</v>
      </c>
      <c r="V843" s="67">
        <f>$G843+$H843+$K843+IF(ISBLANK($E843),0,$F843*VLOOKUP($E843,'INFO_Matières recyclables'!$I$6:$M$14,3,0))</f>
        <v>0</v>
      </c>
      <c r="W843" s="67">
        <f>$I843+$J843+$L843+$M843+$N843+$O843+$P843+$Q843+$R843+IF(ISBLANK($E843),0,$F843*(1-VLOOKUP($E843,'INFO_Matières recyclables'!$I$6:$M$14,3,0)))</f>
        <v>0</v>
      </c>
      <c r="X843" s="67">
        <f>$G843+$H843+$I843+IF(ISBLANK($E843),0,$F843*VLOOKUP($E843,'INFO_Matières recyclables'!$I$6:$M$14,4,0))</f>
        <v>0</v>
      </c>
      <c r="Y843" s="67">
        <f>$J843+$K843+$L843+$M843+$N843+$O843+$P843+$Q843+$R843+IF(ISBLANK($E843),0,$F843*(1-VLOOKUP($E843,'INFO_Matières recyclables'!$I$6:$M$14,4,0)))</f>
        <v>0</v>
      </c>
      <c r="Z843" s="67">
        <f>$G843+$H843+$I843+$J843+IF(ISBLANK($E843),0,$F843*VLOOKUP($E843,'INFO_Matières recyclables'!$I$6:$M$14,5,0))</f>
        <v>0</v>
      </c>
      <c r="AA843" s="67">
        <f>$K843+$L843+$M843+$N843+$O843+$P843+$Q843+$R843+IF(ISBLANK($E843),0,$F843*(1-VLOOKUP($E843,'INFO_Matières recyclables'!$I$6:$M$14,5,0)))</f>
        <v>0</v>
      </c>
    </row>
    <row r="844" spans="2:27" x14ac:dyDescent="0.35">
      <c r="B844" s="5"/>
      <c r="C844" s="5"/>
      <c r="D844" s="26"/>
      <c r="E844" s="56"/>
      <c r="F844" s="58"/>
      <c r="G844" s="54"/>
      <c r="H844" s="54"/>
      <c r="I844" s="54"/>
      <c r="J844" s="54"/>
      <c r="K844" s="54"/>
      <c r="L844" s="54"/>
      <c r="M844" s="54"/>
      <c r="N844" s="54"/>
      <c r="O844" s="54"/>
      <c r="P844" s="61"/>
      <c r="Q844" s="75"/>
      <c r="R844" s="66"/>
      <c r="T844" s="67">
        <f>$G844+$H844+$L844+IF(ISBLANK($E844),0,$F844*VLOOKUP($E844,'INFO_Matières recyclables'!$I$6:$M$14,2,0))</f>
        <v>0</v>
      </c>
      <c r="U844" s="67">
        <f>$I844+$J844+$K844+$M844+$N844+$O844+$P844+$Q844+$R844+IF(ISBLANK($E844),0,$F844*(1-VLOOKUP($E844,'INFO_Matières recyclables'!$I$6:$M$14,2,0)))</f>
        <v>0</v>
      </c>
      <c r="V844" s="67">
        <f>$G844+$H844+$K844+IF(ISBLANK($E844),0,$F844*VLOOKUP($E844,'INFO_Matières recyclables'!$I$6:$M$14,3,0))</f>
        <v>0</v>
      </c>
      <c r="W844" s="67">
        <f>$I844+$J844+$L844+$M844+$N844+$O844+$P844+$Q844+$R844+IF(ISBLANK($E844),0,$F844*(1-VLOOKUP($E844,'INFO_Matières recyclables'!$I$6:$M$14,3,0)))</f>
        <v>0</v>
      </c>
      <c r="X844" s="67">
        <f>$G844+$H844+$I844+IF(ISBLANK($E844),0,$F844*VLOOKUP($E844,'INFO_Matières recyclables'!$I$6:$M$14,4,0))</f>
        <v>0</v>
      </c>
      <c r="Y844" s="67">
        <f>$J844+$K844+$L844+$M844+$N844+$O844+$P844+$Q844+$R844+IF(ISBLANK($E844),0,$F844*(1-VLOOKUP($E844,'INFO_Matières recyclables'!$I$6:$M$14,4,0)))</f>
        <v>0</v>
      </c>
      <c r="Z844" s="67">
        <f>$G844+$H844+$I844+$J844+IF(ISBLANK($E844),0,$F844*VLOOKUP($E844,'INFO_Matières recyclables'!$I$6:$M$14,5,0))</f>
        <v>0</v>
      </c>
      <c r="AA844" s="67">
        <f>$K844+$L844+$M844+$N844+$O844+$P844+$Q844+$R844+IF(ISBLANK($E844),0,$F844*(1-VLOOKUP($E844,'INFO_Matières recyclables'!$I$6:$M$14,5,0)))</f>
        <v>0</v>
      </c>
    </row>
    <row r="845" spans="2:27" x14ac:dyDescent="0.35">
      <c r="B845" s="5"/>
      <c r="C845" s="5"/>
      <c r="D845" s="26"/>
      <c r="E845" s="56"/>
      <c r="F845" s="58"/>
      <c r="G845" s="54"/>
      <c r="H845" s="54"/>
      <c r="I845" s="54"/>
      <c r="J845" s="54"/>
      <c r="K845" s="54"/>
      <c r="L845" s="54"/>
      <c r="M845" s="54"/>
      <c r="N845" s="54"/>
      <c r="O845" s="54"/>
      <c r="P845" s="61"/>
      <c r="Q845" s="75"/>
      <c r="R845" s="66"/>
      <c r="T845" s="67">
        <f>$G845+$H845+$L845+IF(ISBLANK($E845),0,$F845*VLOOKUP($E845,'INFO_Matières recyclables'!$I$6:$M$14,2,0))</f>
        <v>0</v>
      </c>
      <c r="U845" s="67">
        <f>$I845+$J845+$K845+$M845+$N845+$O845+$P845+$Q845+$R845+IF(ISBLANK($E845),0,$F845*(1-VLOOKUP($E845,'INFO_Matières recyclables'!$I$6:$M$14,2,0)))</f>
        <v>0</v>
      </c>
      <c r="V845" s="67">
        <f>$G845+$H845+$K845+IF(ISBLANK($E845),0,$F845*VLOOKUP($E845,'INFO_Matières recyclables'!$I$6:$M$14,3,0))</f>
        <v>0</v>
      </c>
      <c r="W845" s="67">
        <f>$I845+$J845+$L845+$M845+$N845+$O845+$P845+$Q845+$R845+IF(ISBLANK($E845),0,$F845*(1-VLOOKUP($E845,'INFO_Matières recyclables'!$I$6:$M$14,3,0)))</f>
        <v>0</v>
      </c>
      <c r="X845" s="67">
        <f>$G845+$H845+$I845+IF(ISBLANK($E845),0,$F845*VLOOKUP($E845,'INFO_Matières recyclables'!$I$6:$M$14,4,0))</f>
        <v>0</v>
      </c>
      <c r="Y845" s="67">
        <f>$J845+$K845+$L845+$M845+$N845+$O845+$P845+$Q845+$R845+IF(ISBLANK($E845),0,$F845*(1-VLOOKUP($E845,'INFO_Matières recyclables'!$I$6:$M$14,4,0)))</f>
        <v>0</v>
      </c>
      <c r="Z845" s="67">
        <f>$G845+$H845+$I845+$J845+IF(ISBLANK($E845),0,$F845*VLOOKUP($E845,'INFO_Matières recyclables'!$I$6:$M$14,5,0))</f>
        <v>0</v>
      </c>
      <c r="AA845" s="67">
        <f>$K845+$L845+$M845+$N845+$O845+$P845+$Q845+$R845+IF(ISBLANK($E845),0,$F845*(1-VLOOKUP($E845,'INFO_Matières recyclables'!$I$6:$M$14,5,0)))</f>
        <v>0</v>
      </c>
    </row>
    <row r="846" spans="2:27" x14ac:dyDescent="0.35">
      <c r="B846" s="5"/>
      <c r="C846" s="5"/>
      <c r="D846" s="26"/>
      <c r="E846" s="56"/>
      <c r="F846" s="58"/>
      <c r="G846" s="54"/>
      <c r="H846" s="54"/>
      <c r="I846" s="54"/>
      <c r="J846" s="54"/>
      <c r="K846" s="54"/>
      <c r="L846" s="54"/>
      <c r="M846" s="54"/>
      <c r="N846" s="54"/>
      <c r="O846" s="54"/>
      <c r="P846" s="61"/>
      <c r="Q846" s="75"/>
      <c r="R846" s="66"/>
      <c r="T846" s="67">
        <f>$G846+$H846+$L846+IF(ISBLANK($E846),0,$F846*VLOOKUP($E846,'INFO_Matières recyclables'!$I$6:$M$14,2,0))</f>
        <v>0</v>
      </c>
      <c r="U846" s="67">
        <f>$I846+$J846+$K846+$M846+$N846+$O846+$P846+$Q846+$R846+IF(ISBLANK($E846),0,$F846*(1-VLOOKUP($E846,'INFO_Matières recyclables'!$I$6:$M$14,2,0)))</f>
        <v>0</v>
      </c>
      <c r="V846" s="67">
        <f>$G846+$H846+$K846+IF(ISBLANK($E846),0,$F846*VLOOKUP($E846,'INFO_Matières recyclables'!$I$6:$M$14,3,0))</f>
        <v>0</v>
      </c>
      <c r="W846" s="67">
        <f>$I846+$J846+$L846+$M846+$N846+$O846+$P846+$Q846+$R846+IF(ISBLANK($E846),0,$F846*(1-VLOOKUP($E846,'INFO_Matières recyclables'!$I$6:$M$14,3,0)))</f>
        <v>0</v>
      </c>
      <c r="X846" s="67">
        <f>$G846+$H846+$I846+IF(ISBLANK($E846),0,$F846*VLOOKUP($E846,'INFO_Matières recyclables'!$I$6:$M$14,4,0))</f>
        <v>0</v>
      </c>
      <c r="Y846" s="67">
        <f>$J846+$K846+$L846+$M846+$N846+$O846+$P846+$Q846+$R846+IF(ISBLANK($E846),0,$F846*(1-VLOOKUP($E846,'INFO_Matières recyclables'!$I$6:$M$14,4,0)))</f>
        <v>0</v>
      </c>
      <c r="Z846" s="67">
        <f>$G846+$H846+$I846+$J846+IF(ISBLANK($E846),0,$F846*VLOOKUP($E846,'INFO_Matières recyclables'!$I$6:$M$14,5,0))</f>
        <v>0</v>
      </c>
      <c r="AA846" s="67">
        <f>$K846+$L846+$M846+$N846+$O846+$P846+$Q846+$R846+IF(ISBLANK($E846),0,$F846*(1-VLOOKUP($E846,'INFO_Matières recyclables'!$I$6:$M$14,5,0)))</f>
        <v>0</v>
      </c>
    </row>
    <row r="847" spans="2:27" x14ac:dyDescent="0.35">
      <c r="B847" s="5"/>
      <c r="C847" s="5"/>
      <c r="D847" s="26"/>
      <c r="E847" s="56"/>
      <c r="F847" s="58"/>
      <c r="G847" s="54"/>
      <c r="H847" s="54"/>
      <c r="I847" s="54"/>
      <c r="J847" s="54"/>
      <c r="K847" s="54"/>
      <c r="L847" s="54"/>
      <c r="M847" s="54"/>
      <c r="N847" s="54"/>
      <c r="O847" s="54"/>
      <c r="P847" s="61"/>
      <c r="Q847" s="75"/>
      <c r="R847" s="66"/>
      <c r="T847" s="67">
        <f>$G847+$H847+$L847+IF(ISBLANK($E847),0,$F847*VLOOKUP($E847,'INFO_Matières recyclables'!$I$6:$M$14,2,0))</f>
        <v>0</v>
      </c>
      <c r="U847" s="67">
        <f>$I847+$J847+$K847+$M847+$N847+$O847+$P847+$Q847+$R847+IF(ISBLANK($E847),0,$F847*(1-VLOOKUP($E847,'INFO_Matières recyclables'!$I$6:$M$14,2,0)))</f>
        <v>0</v>
      </c>
      <c r="V847" s="67">
        <f>$G847+$H847+$K847+IF(ISBLANK($E847),0,$F847*VLOOKUP($E847,'INFO_Matières recyclables'!$I$6:$M$14,3,0))</f>
        <v>0</v>
      </c>
      <c r="W847" s="67">
        <f>$I847+$J847+$L847+$M847+$N847+$O847+$P847+$Q847+$R847+IF(ISBLANK($E847),0,$F847*(1-VLOOKUP($E847,'INFO_Matières recyclables'!$I$6:$M$14,3,0)))</f>
        <v>0</v>
      </c>
      <c r="X847" s="67">
        <f>$G847+$H847+$I847+IF(ISBLANK($E847),0,$F847*VLOOKUP($E847,'INFO_Matières recyclables'!$I$6:$M$14,4,0))</f>
        <v>0</v>
      </c>
      <c r="Y847" s="67">
        <f>$J847+$K847+$L847+$M847+$N847+$O847+$P847+$Q847+$R847+IF(ISBLANK($E847),0,$F847*(1-VLOOKUP($E847,'INFO_Matières recyclables'!$I$6:$M$14,4,0)))</f>
        <v>0</v>
      </c>
      <c r="Z847" s="67">
        <f>$G847+$H847+$I847+$J847+IF(ISBLANK($E847),0,$F847*VLOOKUP($E847,'INFO_Matières recyclables'!$I$6:$M$14,5,0))</f>
        <v>0</v>
      </c>
      <c r="AA847" s="67">
        <f>$K847+$L847+$M847+$N847+$O847+$P847+$Q847+$R847+IF(ISBLANK($E847),0,$F847*(1-VLOOKUP($E847,'INFO_Matières recyclables'!$I$6:$M$14,5,0)))</f>
        <v>0</v>
      </c>
    </row>
    <row r="848" spans="2:27" x14ac:dyDescent="0.35">
      <c r="B848" s="5"/>
      <c r="C848" s="5"/>
      <c r="D848" s="26"/>
      <c r="E848" s="56"/>
      <c r="F848" s="58"/>
      <c r="G848" s="54"/>
      <c r="H848" s="54"/>
      <c r="I848" s="54"/>
      <c r="J848" s="54"/>
      <c r="K848" s="54"/>
      <c r="L848" s="54"/>
      <c r="M848" s="54"/>
      <c r="N848" s="54"/>
      <c r="O848" s="54"/>
      <c r="P848" s="61"/>
      <c r="Q848" s="75"/>
      <c r="R848" s="66"/>
      <c r="T848" s="67">
        <f>$G848+$H848+$L848+IF(ISBLANK($E848),0,$F848*VLOOKUP($E848,'INFO_Matières recyclables'!$I$6:$M$14,2,0))</f>
        <v>0</v>
      </c>
      <c r="U848" s="67">
        <f>$I848+$J848+$K848+$M848+$N848+$O848+$P848+$Q848+$R848+IF(ISBLANK($E848),0,$F848*(1-VLOOKUP($E848,'INFO_Matières recyclables'!$I$6:$M$14,2,0)))</f>
        <v>0</v>
      </c>
      <c r="V848" s="67">
        <f>$G848+$H848+$K848+IF(ISBLANK($E848),0,$F848*VLOOKUP($E848,'INFO_Matières recyclables'!$I$6:$M$14,3,0))</f>
        <v>0</v>
      </c>
      <c r="W848" s="67">
        <f>$I848+$J848+$L848+$M848+$N848+$O848+$P848+$Q848+$R848+IF(ISBLANK($E848),0,$F848*(1-VLOOKUP($E848,'INFO_Matières recyclables'!$I$6:$M$14,3,0)))</f>
        <v>0</v>
      </c>
      <c r="X848" s="67">
        <f>$G848+$H848+$I848+IF(ISBLANK($E848),0,$F848*VLOOKUP($E848,'INFO_Matières recyclables'!$I$6:$M$14,4,0))</f>
        <v>0</v>
      </c>
      <c r="Y848" s="67">
        <f>$J848+$K848+$L848+$M848+$N848+$O848+$P848+$Q848+$R848+IF(ISBLANK($E848),0,$F848*(1-VLOOKUP($E848,'INFO_Matières recyclables'!$I$6:$M$14,4,0)))</f>
        <v>0</v>
      </c>
      <c r="Z848" s="67">
        <f>$G848+$H848+$I848+$J848+IF(ISBLANK($E848),0,$F848*VLOOKUP($E848,'INFO_Matières recyclables'!$I$6:$M$14,5,0))</f>
        <v>0</v>
      </c>
      <c r="AA848" s="67">
        <f>$K848+$L848+$M848+$N848+$O848+$P848+$Q848+$R848+IF(ISBLANK($E848),0,$F848*(1-VLOOKUP($E848,'INFO_Matières recyclables'!$I$6:$M$14,5,0)))</f>
        <v>0</v>
      </c>
    </row>
    <row r="849" spans="2:27" x14ac:dyDescent="0.35">
      <c r="B849" s="5"/>
      <c r="C849" s="5"/>
      <c r="D849" s="26"/>
      <c r="E849" s="56"/>
      <c r="F849" s="58"/>
      <c r="G849" s="54"/>
      <c r="H849" s="54"/>
      <c r="I849" s="54"/>
      <c r="J849" s="54"/>
      <c r="K849" s="54"/>
      <c r="L849" s="54"/>
      <c r="M849" s="54"/>
      <c r="N849" s="54"/>
      <c r="O849" s="54"/>
      <c r="P849" s="61"/>
      <c r="Q849" s="75"/>
      <c r="R849" s="66"/>
      <c r="T849" s="67">
        <f>$G849+$H849+$L849+IF(ISBLANK($E849),0,$F849*VLOOKUP($E849,'INFO_Matières recyclables'!$I$6:$M$14,2,0))</f>
        <v>0</v>
      </c>
      <c r="U849" s="67">
        <f>$I849+$J849+$K849+$M849+$N849+$O849+$P849+$Q849+$R849+IF(ISBLANK($E849),0,$F849*(1-VLOOKUP($E849,'INFO_Matières recyclables'!$I$6:$M$14,2,0)))</f>
        <v>0</v>
      </c>
      <c r="V849" s="67">
        <f>$G849+$H849+$K849+IF(ISBLANK($E849),0,$F849*VLOOKUP($E849,'INFO_Matières recyclables'!$I$6:$M$14,3,0))</f>
        <v>0</v>
      </c>
      <c r="W849" s="67">
        <f>$I849+$J849+$L849+$M849+$N849+$O849+$P849+$Q849+$R849+IF(ISBLANK($E849),0,$F849*(1-VLOOKUP($E849,'INFO_Matières recyclables'!$I$6:$M$14,3,0)))</f>
        <v>0</v>
      </c>
      <c r="X849" s="67">
        <f>$G849+$H849+$I849+IF(ISBLANK($E849),0,$F849*VLOOKUP($E849,'INFO_Matières recyclables'!$I$6:$M$14,4,0))</f>
        <v>0</v>
      </c>
      <c r="Y849" s="67">
        <f>$J849+$K849+$L849+$M849+$N849+$O849+$P849+$Q849+$R849+IF(ISBLANK($E849),0,$F849*(1-VLOOKUP($E849,'INFO_Matières recyclables'!$I$6:$M$14,4,0)))</f>
        <v>0</v>
      </c>
      <c r="Z849" s="67">
        <f>$G849+$H849+$I849+$J849+IF(ISBLANK($E849),0,$F849*VLOOKUP($E849,'INFO_Matières recyclables'!$I$6:$M$14,5,0))</f>
        <v>0</v>
      </c>
      <c r="AA849" s="67">
        <f>$K849+$L849+$M849+$N849+$O849+$P849+$Q849+$R849+IF(ISBLANK($E849),0,$F849*(1-VLOOKUP($E849,'INFO_Matières recyclables'!$I$6:$M$14,5,0)))</f>
        <v>0</v>
      </c>
    </row>
    <row r="850" spans="2:27" x14ac:dyDescent="0.35">
      <c r="B850" s="5"/>
      <c r="C850" s="5"/>
      <c r="D850" s="26"/>
      <c r="E850" s="56"/>
      <c r="F850" s="58"/>
      <c r="G850" s="54"/>
      <c r="H850" s="54"/>
      <c r="I850" s="54"/>
      <c r="J850" s="54"/>
      <c r="K850" s="54"/>
      <c r="L850" s="54"/>
      <c r="M850" s="54"/>
      <c r="N850" s="54"/>
      <c r="O850" s="54"/>
      <c r="P850" s="61"/>
      <c r="Q850" s="75"/>
      <c r="R850" s="66"/>
      <c r="T850" s="67">
        <f>$G850+$H850+$L850+IF(ISBLANK($E850),0,$F850*VLOOKUP($E850,'INFO_Matières recyclables'!$I$6:$M$14,2,0))</f>
        <v>0</v>
      </c>
      <c r="U850" s="67">
        <f>$I850+$J850+$K850+$M850+$N850+$O850+$P850+$Q850+$R850+IF(ISBLANK($E850),0,$F850*(1-VLOOKUP($E850,'INFO_Matières recyclables'!$I$6:$M$14,2,0)))</f>
        <v>0</v>
      </c>
      <c r="V850" s="67">
        <f>$G850+$H850+$K850+IF(ISBLANK($E850),0,$F850*VLOOKUP($E850,'INFO_Matières recyclables'!$I$6:$M$14,3,0))</f>
        <v>0</v>
      </c>
      <c r="W850" s="67">
        <f>$I850+$J850+$L850+$M850+$N850+$O850+$P850+$Q850+$R850+IF(ISBLANK($E850),0,$F850*(1-VLOOKUP($E850,'INFO_Matières recyclables'!$I$6:$M$14,3,0)))</f>
        <v>0</v>
      </c>
      <c r="X850" s="67">
        <f>$G850+$H850+$I850+IF(ISBLANK($E850),0,$F850*VLOOKUP($E850,'INFO_Matières recyclables'!$I$6:$M$14,4,0))</f>
        <v>0</v>
      </c>
      <c r="Y850" s="67">
        <f>$J850+$K850+$L850+$M850+$N850+$O850+$P850+$Q850+$R850+IF(ISBLANK($E850),0,$F850*(1-VLOOKUP($E850,'INFO_Matières recyclables'!$I$6:$M$14,4,0)))</f>
        <v>0</v>
      </c>
      <c r="Z850" s="67">
        <f>$G850+$H850+$I850+$J850+IF(ISBLANK($E850),0,$F850*VLOOKUP($E850,'INFO_Matières recyclables'!$I$6:$M$14,5,0))</f>
        <v>0</v>
      </c>
      <c r="AA850" s="67">
        <f>$K850+$L850+$M850+$N850+$O850+$P850+$Q850+$R850+IF(ISBLANK($E850),0,$F850*(1-VLOOKUP($E850,'INFO_Matières recyclables'!$I$6:$M$14,5,0)))</f>
        <v>0</v>
      </c>
    </row>
    <row r="851" spans="2:27" x14ac:dyDescent="0.35">
      <c r="B851" s="5"/>
      <c r="C851" s="5"/>
      <c r="D851" s="26"/>
      <c r="E851" s="56"/>
      <c r="F851" s="58"/>
      <c r="G851" s="54"/>
      <c r="H851" s="54"/>
      <c r="I851" s="54"/>
      <c r="J851" s="54"/>
      <c r="K851" s="54"/>
      <c r="L851" s="54"/>
      <c r="M851" s="54"/>
      <c r="N851" s="54"/>
      <c r="O851" s="54"/>
      <c r="P851" s="61"/>
      <c r="Q851" s="75"/>
      <c r="R851" s="66"/>
      <c r="T851" s="67">
        <f>$G851+$H851+$L851+IF(ISBLANK($E851),0,$F851*VLOOKUP($E851,'INFO_Matières recyclables'!$I$6:$M$14,2,0))</f>
        <v>0</v>
      </c>
      <c r="U851" s="67">
        <f>$I851+$J851+$K851+$M851+$N851+$O851+$P851+$Q851+$R851+IF(ISBLANK($E851),0,$F851*(1-VLOOKUP($E851,'INFO_Matières recyclables'!$I$6:$M$14,2,0)))</f>
        <v>0</v>
      </c>
      <c r="V851" s="67">
        <f>$G851+$H851+$K851+IF(ISBLANK($E851),0,$F851*VLOOKUP($E851,'INFO_Matières recyclables'!$I$6:$M$14,3,0))</f>
        <v>0</v>
      </c>
      <c r="W851" s="67">
        <f>$I851+$J851+$L851+$M851+$N851+$O851+$P851+$Q851+$R851+IF(ISBLANK($E851),0,$F851*(1-VLOOKUP($E851,'INFO_Matières recyclables'!$I$6:$M$14,3,0)))</f>
        <v>0</v>
      </c>
      <c r="X851" s="67">
        <f>$G851+$H851+$I851+IF(ISBLANK($E851),0,$F851*VLOOKUP($E851,'INFO_Matières recyclables'!$I$6:$M$14,4,0))</f>
        <v>0</v>
      </c>
      <c r="Y851" s="67">
        <f>$J851+$K851+$L851+$M851+$N851+$O851+$P851+$Q851+$R851+IF(ISBLANK($E851),0,$F851*(1-VLOOKUP($E851,'INFO_Matières recyclables'!$I$6:$M$14,4,0)))</f>
        <v>0</v>
      </c>
      <c r="Z851" s="67">
        <f>$G851+$H851+$I851+$J851+IF(ISBLANK($E851),0,$F851*VLOOKUP($E851,'INFO_Matières recyclables'!$I$6:$M$14,5,0))</f>
        <v>0</v>
      </c>
      <c r="AA851" s="67">
        <f>$K851+$L851+$M851+$N851+$O851+$P851+$Q851+$R851+IF(ISBLANK($E851),0,$F851*(1-VLOOKUP($E851,'INFO_Matières recyclables'!$I$6:$M$14,5,0)))</f>
        <v>0</v>
      </c>
    </row>
    <row r="852" spans="2:27" x14ac:dyDescent="0.35">
      <c r="B852" s="5"/>
      <c r="C852" s="5"/>
      <c r="D852" s="26"/>
      <c r="E852" s="56"/>
      <c r="F852" s="58"/>
      <c r="G852" s="54"/>
      <c r="H852" s="54"/>
      <c r="I852" s="54"/>
      <c r="J852" s="54"/>
      <c r="K852" s="54"/>
      <c r="L852" s="54"/>
      <c r="M852" s="54"/>
      <c r="N852" s="54"/>
      <c r="O852" s="54"/>
      <c r="P852" s="61"/>
      <c r="Q852" s="75"/>
      <c r="R852" s="66"/>
      <c r="T852" s="67">
        <f>$G852+$H852+$L852+IF(ISBLANK($E852),0,$F852*VLOOKUP($E852,'INFO_Matières recyclables'!$I$6:$M$14,2,0))</f>
        <v>0</v>
      </c>
      <c r="U852" s="67">
        <f>$I852+$J852+$K852+$M852+$N852+$O852+$P852+$Q852+$R852+IF(ISBLANK($E852),0,$F852*(1-VLOOKUP($E852,'INFO_Matières recyclables'!$I$6:$M$14,2,0)))</f>
        <v>0</v>
      </c>
      <c r="V852" s="67">
        <f>$G852+$H852+$K852+IF(ISBLANK($E852),0,$F852*VLOOKUP($E852,'INFO_Matières recyclables'!$I$6:$M$14,3,0))</f>
        <v>0</v>
      </c>
      <c r="W852" s="67">
        <f>$I852+$J852+$L852+$M852+$N852+$O852+$P852+$Q852+$R852+IF(ISBLANK($E852),0,$F852*(1-VLOOKUP($E852,'INFO_Matières recyclables'!$I$6:$M$14,3,0)))</f>
        <v>0</v>
      </c>
      <c r="X852" s="67">
        <f>$G852+$H852+$I852+IF(ISBLANK($E852),0,$F852*VLOOKUP($E852,'INFO_Matières recyclables'!$I$6:$M$14,4,0))</f>
        <v>0</v>
      </c>
      <c r="Y852" s="67">
        <f>$J852+$K852+$L852+$M852+$N852+$O852+$P852+$Q852+$R852+IF(ISBLANK($E852),0,$F852*(1-VLOOKUP($E852,'INFO_Matières recyclables'!$I$6:$M$14,4,0)))</f>
        <v>0</v>
      </c>
      <c r="Z852" s="67">
        <f>$G852+$H852+$I852+$J852+IF(ISBLANK($E852),0,$F852*VLOOKUP($E852,'INFO_Matières recyclables'!$I$6:$M$14,5,0))</f>
        <v>0</v>
      </c>
      <c r="AA852" s="67">
        <f>$K852+$L852+$M852+$N852+$O852+$P852+$Q852+$R852+IF(ISBLANK($E852),0,$F852*(1-VLOOKUP($E852,'INFO_Matières recyclables'!$I$6:$M$14,5,0)))</f>
        <v>0</v>
      </c>
    </row>
    <row r="853" spans="2:27" x14ac:dyDescent="0.35">
      <c r="B853" s="5"/>
      <c r="C853" s="5"/>
      <c r="D853" s="26"/>
      <c r="E853" s="56"/>
      <c r="F853" s="58"/>
      <c r="G853" s="54"/>
      <c r="H853" s="54"/>
      <c r="I853" s="54"/>
      <c r="J853" s="54"/>
      <c r="K853" s="54"/>
      <c r="L853" s="54"/>
      <c r="M853" s="54"/>
      <c r="N853" s="54"/>
      <c r="O853" s="54"/>
      <c r="P853" s="61"/>
      <c r="Q853" s="75"/>
      <c r="R853" s="66"/>
      <c r="T853" s="67">
        <f>$G853+$H853+$L853+IF(ISBLANK($E853),0,$F853*VLOOKUP($E853,'INFO_Matières recyclables'!$I$6:$M$14,2,0))</f>
        <v>0</v>
      </c>
      <c r="U853" s="67">
        <f>$I853+$J853+$K853+$M853+$N853+$O853+$P853+$Q853+$R853+IF(ISBLANK($E853),0,$F853*(1-VLOOKUP($E853,'INFO_Matières recyclables'!$I$6:$M$14,2,0)))</f>
        <v>0</v>
      </c>
      <c r="V853" s="67">
        <f>$G853+$H853+$K853+IF(ISBLANK($E853),0,$F853*VLOOKUP($E853,'INFO_Matières recyclables'!$I$6:$M$14,3,0))</f>
        <v>0</v>
      </c>
      <c r="W853" s="67">
        <f>$I853+$J853+$L853+$M853+$N853+$O853+$P853+$Q853+$R853+IF(ISBLANK($E853),0,$F853*(1-VLOOKUP($E853,'INFO_Matières recyclables'!$I$6:$M$14,3,0)))</f>
        <v>0</v>
      </c>
      <c r="X853" s="67">
        <f>$G853+$H853+$I853+IF(ISBLANK($E853),0,$F853*VLOOKUP($E853,'INFO_Matières recyclables'!$I$6:$M$14,4,0))</f>
        <v>0</v>
      </c>
      <c r="Y853" s="67">
        <f>$J853+$K853+$L853+$M853+$N853+$O853+$P853+$Q853+$R853+IF(ISBLANK($E853),0,$F853*(1-VLOOKUP($E853,'INFO_Matières recyclables'!$I$6:$M$14,4,0)))</f>
        <v>0</v>
      </c>
      <c r="Z853" s="67">
        <f>$G853+$H853+$I853+$J853+IF(ISBLANK($E853),0,$F853*VLOOKUP($E853,'INFO_Matières recyclables'!$I$6:$M$14,5,0))</f>
        <v>0</v>
      </c>
      <c r="AA853" s="67">
        <f>$K853+$L853+$M853+$N853+$O853+$P853+$Q853+$R853+IF(ISBLANK($E853),0,$F853*(1-VLOOKUP($E853,'INFO_Matières recyclables'!$I$6:$M$14,5,0)))</f>
        <v>0</v>
      </c>
    </row>
    <row r="854" spans="2:27" x14ac:dyDescent="0.35">
      <c r="B854" s="5"/>
      <c r="C854" s="5"/>
      <c r="D854" s="26"/>
      <c r="E854" s="56"/>
      <c r="F854" s="58"/>
      <c r="G854" s="54"/>
      <c r="H854" s="54"/>
      <c r="I854" s="54"/>
      <c r="J854" s="54"/>
      <c r="K854" s="54"/>
      <c r="L854" s="54"/>
      <c r="M854" s="54"/>
      <c r="N854" s="54"/>
      <c r="O854" s="54"/>
      <c r="P854" s="61"/>
      <c r="Q854" s="75"/>
      <c r="R854" s="66"/>
      <c r="T854" s="67">
        <f>$G854+$H854+$L854+IF(ISBLANK($E854),0,$F854*VLOOKUP($E854,'INFO_Matières recyclables'!$I$6:$M$14,2,0))</f>
        <v>0</v>
      </c>
      <c r="U854" s="67">
        <f>$I854+$J854+$K854+$M854+$N854+$O854+$P854+$Q854+$R854+IF(ISBLANK($E854),0,$F854*(1-VLOOKUP($E854,'INFO_Matières recyclables'!$I$6:$M$14,2,0)))</f>
        <v>0</v>
      </c>
      <c r="V854" s="67">
        <f>$G854+$H854+$K854+IF(ISBLANK($E854),0,$F854*VLOOKUP($E854,'INFO_Matières recyclables'!$I$6:$M$14,3,0))</f>
        <v>0</v>
      </c>
      <c r="W854" s="67">
        <f>$I854+$J854+$L854+$M854+$N854+$O854+$P854+$Q854+$R854+IF(ISBLANK($E854),0,$F854*(1-VLOOKUP($E854,'INFO_Matières recyclables'!$I$6:$M$14,3,0)))</f>
        <v>0</v>
      </c>
      <c r="X854" s="67">
        <f>$G854+$H854+$I854+IF(ISBLANK($E854),0,$F854*VLOOKUP($E854,'INFO_Matières recyclables'!$I$6:$M$14,4,0))</f>
        <v>0</v>
      </c>
      <c r="Y854" s="67">
        <f>$J854+$K854+$L854+$M854+$N854+$O854+$P854+$Q854+$R854+IF(ISBLANK($E854),0,$F854*(1-VLOOKUP($E854,'INFO_Matières recyclables'!$I$6:$M$14,4,0)))</f>
        <v>0</v>
      </c>
      <c r="Z854" s="67">
        <f>$G854+$H854+$I854+$J854+IF(ISBLANK($E854),0,$F854*VLOOKUP($E854,'INFO_Matières recyclables'!$I$6:$M$14,5,0))</f>
        <v>0</v>
      </c>
      <c r="AA854" s="67">
        <f>$K854+$L854+$M854+$N854+$O854+$P854+$Q854+$R854+IF(ISBLANK($E854),0,$F854*(1-VLOOKUP($E854,'INFO_Matières recyclables'!$I$6:$M$14,5,0)))</f>
        <v>0</v>
      </c>
    </row>
    <row r="855" spans="2:27" x14ac:dyDescent="0.35">
      <c r="B855" s="5"/>
      <c r="C855" s="5"/>
      <c r="D855" s="26"/>
      <c r="E855" s="56"/>
      <c r="F855" s="58"/>
      <c r="G855" s="54"/>
      <c r="H855" s="54"/>
      <c r="I855" s="54"/>
      <c r="J855" s="54"/>
      <c r="K855" s="54"/>
      <c r="L855" s="54"/>
      <c r="M855" s="54"/>
      <c r="N855" s="54"/>
      <c r="O855" s="54"/>
      <c r="P855" s="61"/>
      <c r="Q855" s="75"/>
      <c r="R855" s="66"/>
      <c r="T855" s="67">
        <f>$G855+$H855+$L855+IF(ISBLANK($E855),0,$F855*VLOOKUP($E855,'INFO_Matières recyclables'!$I$6:$M$14,2,0))</f>
        <v>0</v>
      </c>
      <c r="U855" s="67">
        <f>$I855+$J855+$K855+$M855+$N855+$O855+$P855+$Q855+$R855+IF(ISBLANK($E855),0,$F855*(1-VLOOKUP($E855,'INFO_Matières recyclables'!$I$6:$M$14,2,0)))</f>
        <v>0</v>
      </c>
      <c r="V855" s="67">
        <f>$G855+$H855+$K855+IF(ISBLANK($E855),0,$F855*VLOOKUP($E855,'INFO_Matières recyclables'!$I$6:$M$14,3,0))</f>
        <v>0</v>
      </c>
      <c r="W855" s="67">
        <f>$I855+$J855+$L855+$M855+$N855+$O855+$P855+$Q855+$R855+IF(ISBLANK($E855),0,$F855*(1-VLOOKUP($E855,'INFO_Matières recyclables'!$I$6:$M$14,3,0)))</f>
        <v>0</v>
      </c>
      <c r="X855" s="67">
        <f>$G855+$H855+$I855+IF(ISBLANK($E855),0,$F855*VLOOKUP($E855,'INFO_Matières recyclables'!$I$6:$M$14,4,0))</f>
        <v>0</v>
      </c>
      <c r="Y855" s="67">
        <f>$J855+$K855+$L855+$M855+$N855+$O855+$P855+$Q855+$R855+IF(ISBLANK($E855),0,$F855*(1-VLOOKUP($E855,'INFO_Matières recyclables'!$I$6:$M$14,4,0)))</f>
        <v>0</v>
      </c>
      <c r="Z855" s="67">
        <f>$G855+$H855+$I855+$J855+IF(ISBLANK($E855),0,$F855*VLOOKUP($E855,'INFO_Matières recyclables'!$I$6:$M$14,5,0))</f>
        <v>0</v>
      </c>
      <c r="AA855" s="67">
        <f>$K855+$L855+$M855+$N855+$O855+$P855+$Q855+$R855+IF(ISBLANK($E855),0,$F855*(1-VLOOKUP($E855,'INFO_Matières recyclables'!$I$6:$M$14,5,0)))</f>
        <v>0</v>
      </c>
    </row>
    <row r="856" spans="2:27" x14ac:dyDescent="0.35">
      <c r="B856" s="5"/>
      <c r="C856" s="5"/>
      <c r="D856" s="26"/>
      <c r="E856" s="56"/>
      <c r="F856" s="58"/>
      <c r="G856" s="54"/>
      <c r="H856" s="54"/>
      <c r="I856" s="54"/>
      <c r="J856" s="54"/>
      <c r="K856" s="54"/>
      <c r="L856" s="54"/>
      <c r="M856" s="54"/>
      <c r="N856" s="54"/>
      <c r="O856" s="54"/>
      <c r="P856" s="61"/>
      <c r="Q856" s="75"/>
      <c r="R856" s="66"/>
      <c r="T856" s="67">
        <f>$G856+$H856+$L856+IF(ISBLANK($E856),0,$F856*VLOOKUP($E856,'INFO_Matières recyclables'!$I$6:$M$14,2,0))</f>
        <v>0</v>
      </c>
      <c r="U856" s="67">
        <f>$I856+$J856+$K856+$M856+$N856+$O856+$P856+$Q856+$R856+IF(ISBLANK($E856),0,$F856*(1-VLOOKUP($E856,'INFO_Matières recyclables'!$I$6:$M$14,2,0)))</f>
        <v>0</v>
      </c>
      <c r="V856" s="67">
        <f>$G856+$H856+$K856+IF(ISBLANK($E856),0,$F856*VLOOKUP($E856,'INFO_Matières recyclables'!$I$6:$M$14,3,0))</f>
        <v>0</v>
      </c>
      <c r="W856" s="67">
        <f>$I856+$J856+$L856+$M856+$N856+$O856+$P856+$Q856+$R856+IF(ISBLANK($E856),0,$F856*(1-VLOOKUP($E856,'INFO_Matières recyclables'!$I$6:$M$14,3,0)))</f>
        <v>0</v>
      </c>
      <c r="X856" s="67">
        <f>$G856+$H856+$I856+IF(ISBLANK($E856),0,$F856*VLOOKUP($E856,'INFO_Matières recyclables'!$I$6:$M$14,4,0))</f>
        <v>0</v>
      </c>
      <c r="Y856" s="67">
        <f>$J856+$K856+$L856+$M856+$N856+$O856+$P856+$Q856+$R856+IF(ISBLANK($E856),0,$F856*(1-VLOOKUP($E856,'INFO_Matières recyclables'!$I$6:$M$14,4,0)))</f>
        <v>0</v>
      </c>
      <c r="Z856" s="67">
        <f>$G856+$H856+$I856+$J856+IF(ISBLANK($E856),0,$F856*VLOOKUP($E856,'INFO_Matières recyclables'!$I$6:$M$14,5,0))</f>
        <v>0</v>
      </c>
      <c r="AA856" s="67">
        <f>$K856+$L856+$M856+$N856+$O856+$P856+$Q856+$R856+IF(ISBLANK($E856),0,$F856*(1-VLOOKUP($E856,'INFO_Matières recyclables'!$I$6:$M$14,5,0)))</f>
        <v>0</v>
      </c>
    </row>
    <row r="857" spans="2:27" x14ac:dyDescent="0.35">
      <c r="B857" s="5"/>
      <c r="C857" s="5"/>
      <c r="D857" s="26"/>
      <c r="E857" s="56"/>
      <c r="F857" s="58"/>
      <c r="G857" s="54"/>
      <c r="H857" s="54"/>
      <c r="I857" s="54"/>
      <c r="J857" s="54"/>
      <c r="K857" s="54"/>
      <c r="L857" s="54"/>
      <c r="M857" s="54"/>
      <c r="N857" s="54"/>
      <c r="O857" s="54"/>
      <c r="P857" s="61"/>
      <c r="Q857" s="75"/>
      <c r="R857" s="66"/>
      <c r="T857" s="67">
        <f>$G857+$H857+$L857+IF(ISBLANK($E857),0,$F857*VLOOKUP($E857,'INFO_Matières recyclables'!$I$6:$M$14,2,0))</f>
        <v>0</v>
      </c>
      <c r="U857" s="67">
        <f>$I857+$J857+$K857+$M857+$N857+$O857+$P857+$Q857+$R857+IF(ISBLANK($E857),0,$F857*(1-VLOOKUP($E857,'INFO_Matières recyclables'!$I$6:$M$14,2,0)))</f>
        <v>0</v>
      </c>
      <c r="V857" s="67">
        <f>$G857+$H857+$K857+IF(ISBLANK($E857),0,$F857*VLOOKUP($E857,'INFO_Matières recyclables'!$I$6:$M$14,3,0))</f>
        <v>0</v>
      </c>
      <c r="W857" s="67">
        <f>$I857+$J857+$L857+$M857+$N857+$O857+$P857+$Q857+$R857+IF(ISBLANK($E857),0,$F857*(1-VLOOKUP($E857,'INFO_Matières recyclables'!$I$6:$M$14,3,0)))</f>
        <v>0</v>
      </c>
      <c r="X857" s="67">
        <f>$G857+$H857+$I857+IF(ISBLANK($E857),0,$F857*VLOOKUP($E857,'INFO_Matières recyclables'!$I$6:$M$14,4,0))</f>
        <v>0</v>
      </c>
      <c r="Y857" s="67">
        <f>$J857+$K857+$L857+$M857+$N857+$O857+$P857+$Q857+$R857+IF(ISBLANK($E857),0,$F857*(1-VLOOKUP($E857,'INFO_Matières recyclables'!$I$6:$M$14,4,0)))</f>
        <v>0</v>
      </c>
      <c r="Z857" s="67">
        <f>$G857+$H857+$I857+$J857+IF(ISBLANK($E857),0,$F857*VLOOKUP($E857,'INFO_Matières recyclables'!$I$6:$M$14,5,0))</f>
        <v>0</v>
      </c>
      <c r="AA857" s="67">
        <f>$K857+$L857+$M857+$N857+$O857+$P857+$Q857+$R857+IF(ISBLANK($E857),0,$F857*(1-VLOOKUP($E857,'INFO_Matières recyclables'!$I$6:$M$14,5,0)))</f>
        <v>0</v>
      </c>
    </row>
    <row r="858" spans="2:27" x14ac:dyDescent="0.35">
      <c r="B858" s="5"/>
      <c r="C858" s="5"/>
      <c r="D858" s="26"/>
      <c r="E858" s="56"/>
      <c r="F858" s="58"/>
      <c r="G858" s="54"/>
      <c r="H858" s="54"/>
      <c r="I858" s="54"/>
      <c r="J858" s="54"/>
      <c r="K858" s="54"/>
      <c r="L858" s="54"/>
      <c r="M858" s="54"/>
      <c r="N858" s="54"/>
      <c r="O858" s="54"/>
      <c r="P858" s="61"/>
      <c r="Q858" s="75"/>
      <c r="R858" s="66"/>
      <c r="T858" s="67">
        <f>$G858+$H858+$L858+IF(ISBLANK($E858),0,$F858*VLOOKUP($E858,'INFO_Matières recyclables'!$I$6:$M$14,2,0))</f>
        <v>0</v>
      </c>
      <c r="U858" s="67">
        <f>$I858+$J858+$K858+$M858+$N858+$O858+$P858+$Q858+$R858+IF(ISBLANK($E858),0,$F858*(1-VLOOKUP($E858,'INFO_Matières recyclables'!$I$6:$M$14,2,0)))</f>
        <v>0</v>
      </c>
      <c r="V858" s="67">
        <f>$G858+$H858+$K858+IF(ISBLANK($E858),0,$F858*VLOOKUP($E858,'INFO_Matières recyclables'!$I$6:$M$14,3,0))</f>
        <v>0</v>
      </c>
      <c r="W858" s="67">
        <f>$I858+$J858+$L858+$M858+$N858+$O858+$P858+$Q858+$R858+IF(ISBLANK($E858),0,$F858*(1-VLOOKUP($E858,'INFO_Matières recyclables'!$I$6:$M$14,3,0)))</f>
        <v>0</v>
      </c>
      <c r="X858" s="67">
        <f>$G858+$H858+$I858+IF(ISBLANK($E858),0,$F858*VLOOKUP($E858,'INFO_Matières recyclables'!$I$6:$M$14,4,0))</f>
        <v>0</v>
      </c>
      <c r="Y858" s="67">
        <f>$J858+$K858+$L858+$M858+$N858+$O858+$P858+$Q858+$R858+IF(ISBLANK($E858),0,$F858*(1-VLOOKUP($E858,'INFO_Matières recyclables'!$I$6:$M$14,4,0)))</f>
        <v>0</v>
      </c>
      <c r="Z858" s="67">
        <f>$G858+$H858+$I858+$J858+IF(ISBLANK($E858),0,$F858*VLOOKUP($E858,'INFO_Matières recyclables'!$I$6:$M$14,5,0))</f>
        <v>0</v>
      </c>
      <c r="AA858" s="67">
        <f>$K858+$L858+$M858+$N858+$O858+$P858+$Q858+$R858+IF(ISBLANK($E858),0,$F858*(1-VLOOKUP($E858,'INFO_Matières recyclables'!$I$6:$M$14,5,0)))</f>
        <v>0</v>
      </c>
    </row>
    <row r="859" spans="2:27" x14ac:dyDescent="0.35">
      <c r="B859" s="5"/>
      <c r="C859" s="5"/>
      <c r="D859" s="26"/>
      <c r="E859" s="56"/>
      <c r="F859" s="58"/>
      <c r="G859" s="54"/>
      <c r="H859" s="54"/>
      <c r="I859" s="54"/>
      <c r="J859" s="54"/>
      <c r="K859" s="54"/>
      <c r="L859" s="54"/>
      <c r="M859" s="54"/>
      <c r="N859" s="54"/>
      <c r="O859" s="54"/>
      <c r="P859" s="61"/>
      <c r="Q859" s="75"/>
      <c r="R859" s="66"/>
      <c r="T859" s="67">
        <f>$G859+$H859+$L859+IF(ISBLANK($E859),0,$F859*VLOOKUP($E859,'INFO_Matières recyclables'!$I$6:$M$14,2,0))</f>
        <v>0</v>
      </c>
      <c r="U859" s="67">
        <f>$I859+$J859+$K859+$M859+$N859+$O859+$P859+$Q859+$R859+IF(ISBLANK($E859),0,$F859*(1-VLOOKUP($E859,'INFO_Matières recyclables'!$I$6:$M$14,2,0)))</f>
        <v>0</v>
      </c>
      <c r="V859" s="67">
        <f>$G859+$H859+$K859+IF(ISBLANK($E859),0,$F859*VLOOKUP($E859,'INFO_Matières recyclables'!$I$6:$M$14,3,0))</f>
        <v>0</v>
      </c>
      <c r="W859" s="67">
        <f>$I859+$J859+$L859+$M859+$N859+$O859+$P859+$Q859+$R859+IF(ISBLANK($E859),0,$F859*(1-VLOOKUP($E859,'INFO_Matières recyclables'!$I$6:$M$14,3,0)))</f>
        <v>0</v>
      </c>
      <c r="X859" s="67">
        <f>$G859+$H859+$I859+IF(ISBLANK($E859),0,$F859*VLOOKUP($E859,'INFO_Matières recyclables'!$I$6:$M$14,4,0))</f>
        <v>0</v>
      </c>
      <c r="Y859" s="67">
        <f>$J859+$K859+$L859+$M859+$N859+$O859+$P859+$Q859+$R859+IF(ISBLANK($E859),0,$F859*(1-VLOOKUP($E859,'INFO_Matières recyclables'!$I$6:$M$14,4,0)))</f>
        <v>0</v>
      </c>
      <c r="Z859" s="67">
        <f>$G859+$H859+$I859+$J859+IF(ISBLANK($E859),0,$F859*VLOOKUP($E859,'INFO_Matières recyclables'!$I$6:$M$14,5,0))</f>
        <v>0</v>
      </c>
      <c r="AA859" s="67">
        <f>$K859+$L859+$M859+$N859+$O859+$P859+$Q859+$R859+IF(ISBLANK($E859),0,$F859*(1-VLOOKUP($E859,'INFO_Matières recyclables'!$I$6:$M$14,5,0)))</f>
        <v>0</v>
      </c>
    </row>
    <row r="860" spans="2:27" x14ac:dyDescent="0.35">
      <c r="B860" s="5"/>
      <c r="C860" s="5"/>
      <c r="D860" s="26"/>
      <c r="E860" s="56"/>
      <c r="F860" s="58"/>
      <c r="G860" s="54"/>
      <c r="H860" s="54"/>
      <c r="I860" s="54"/>
      <c r="J860" s="54"/>
      <c r="K860" s="54"/>
      <c r="L860" s="54"/>
      <c r="M860" s="54"/>
      <c r="N860" s="54"/>
      <c r="O860" s="54"/>
      <c r="P860" s="61"/>
      <c r="Q860" s="75"/>
      <c r="R860" s="66"/>
      <c r="T860" s="67">
        <f>$G860+$H860+$L860+IF(ISBLANK($E860),0,$F860*VLOOKUP($E860,'INFO_Matières recyclables'!$I$6:$M$14,2,0))</f>
        <v>0</v>
      </c>
      <c r="U860" s="67">
        <f>$I860+$J860+$K860+$M860+$N860+$O860+$P860+$Q860+$R860+IF(ISBLANK($E860),0,$F860*(1-VLOOKUP($E860,'INFO_Matières recyclables'!$I$6:$M$14,2,0)))</f>
        <v>0</v>
      </c>
      <c r="V860" s="67">
        <f>$G860+$H860+$K860+IF(ISBLANK($E860),0,$F860*VLOOKUP($E860,'INFO_Matières recyclables'!$I$6:$M$14,3,0))</f>
        <v>0</v>
      </c>
      <c r="W860" s="67">
        <f>$I860+$J860+$L860+$M860+$N860+$O860+$P860+$Q860+$R860+IF(ISBLANK($E860),0,$F860*(1-VLOOKUP($E860,'INFO_Matières recyclables'!$I$6:$M$14,3,0)))</f>
        <v>0</v>
      </c>
      <c r="X860" s="67">
        <f>$G860+$H860+$I860+IF(ISBLANK($E860),0,$F860*VLOOKUP($E860,'INFO_Matières recyclables'!$I$6:$M$14,4,0))</f>
        <v>0</v>
      </c>
      <c r="Y860" s="67">
        <f>$J860+$K860+$L860+$M860+$N860+$O860+$P860+$Q860+$R860+IF(ISBLANK($E860),0,$F860*(1-VLOOKUP($E860,'INFO_Matières recyclables'!$I$6:$M$14,4,0)))</f>
        <v>0</v>
      </c>
      <c r="Z860" s="67">
        <f>$G860+$H860+$I860+$J860+IF(ISBLANK($E860),0,$F860*VLOOKUP($E860,'INFO_Matières recyclables'!$I$6:$M$14,5,0))</f>
        <v>0</v>
      </c>
      <c r="AA860" s="67">
        <f>$K860+$L860+$M860+$N860+$O860+$P860+$Q860+$R860+IF(ISBLANK($E860),0,$F860*(1-VLOOKUP($E860,'INFO_Matières recyclables'!$I$6:$M$14,5,0)))</f>
        <v>0</v>
      </c>
    </row>
    <row r="861" spans="2:27" x14ac:dyDescent="0.35">
      <c r="B861" s="5"/>
      <c r="C861" s="5"/>
      <c r="D861" s="26"/>
      <c r="E861" s="56"/>
      <c r="F861" s="58"/>
      <c r="G861" s="54"/>
      <c r="H861" s="54"/>
      <c r="I861" s="54"/>
      <c r="J861" s="54"/>
      <c r="K861" s="54"/>
      <c r="L861" s="54"/>
      <c r="M861" s="54"/>
      <c r="N861" s="54"/>
      <c r="O861" s="54"/>
      <c r="P861" s="61"/>
      <c r="Q861" s="75"/>
      <c r="R861" s="66"/>
      <c r="T861" s="67">
        <f>$G861+$H861+$L861+IF(ISBLANK($E861),0,$F861*VLOOKUP($E861,'INFO_Matières recyclables'!$I$6:$M$14,2,0))</f>
        <v>0</v>
      </c>
      <c r="U861" s="67">
        <f>$I861+$J861+$K861+$M861+$N861+$O861+$P861+$Q861+$R861+IF(ISBLANK($E861),0,$F861*(1-VLOOKUP($E861,'INFO_Matières recyclables'!$I$6:$M$14,2,0)))</f>
        <v>0</v>
      </c>
      <c r="V861" s="67">
        <f>$G861+$H861+$K861+IF(ISBLANK($E861),0,$F861*VLOOKUP($E861,'INFO_Matières recyclables'!$I$6:$M$14,3,0))</f>
        <v>0</v>
      </c>
      <c r="W861" s="67">
        <f>$I861+$J861+$L861+$M861+$N861+$O861+$P861+$Q861+$R861+IF(ISBLANK($E861),0,$F861*(1-VLOOKUP($E861,'INFO_Matières recyclables'!$I$6:$M$14,3,0)))</f>
        <v>0</v>
      </c>
      <c r="X861" s="67">
        <f>$G861+$H861+$I861+IF(ISBLANK($E861),0,$F861*VLOOKUP($E861,'INFO_Matières recyclables'!$I$6:$M$14,4,0))</f>
        <v>0</v>
      </c>
      <c r="Y861" s="67">
        <f>$J861+$K861+$L861+$M861+$N861+$O861+$P861+$Q861+$R861+IF(ISBLANK($E861),0,$F861*(1-VLOOKUP($E861,'INFO_Matières recyclables'!$I$6:$M$14,4,0)))</f>
        <v>0</v>
      </c>
      <c r="Z861" s="67">
        <f>$G861+$H861+$I861+$J861+IF(ISBLANK($E861),0,$F861*VLOOKUP($E861,'INFO_Matières recyclables'!$I$6:$M$14,5,0))</f>
        <v>0</v>
      </c>
      <c r="AA861" s="67">
        <f>$K861+$L861+$M861+$N861+$O861+$P861+$Q861+$R861+IF(ISBLANK($E861),0,$F861*(1-VLOOKUP($E861,'INFO_Matières recyclables'!$I$6:$M$14,5,0)))</f>
        <v>0</v>
      </c>
    </row>
    <row r="862" spans="2:27" x14ac:dyDescent="0.35">
      <c r="B862" s="5"/>
      <c r="C862" s="5"/>
      <c r="D862" s="26"/>
      <c r="E862" s="56"/>
      <c r="F862" s="58"/>
      <c r="G862" s="54"/>
      <c r="H862" s="54"/>
      <c r="I862" s="54"/>
      <c r="J862" s="54"/>
      <c r="K862" s="54"/>
      <c r="L862" s="54"/>
      <c r="M862" s="54"/>
      <c r="N862" s="54"/>
      <c r="O862" s="54"/>
      <c r="P862" s="61"/>
      <c r="Q862" s="75"/>
      <c r="R862" s="66"/>
      <c r="T862" s="67">
        <f>$G862+$H862+$L862+IF(ISBLANK($E862),0,$F862*VLOOKUP($E862,'INFO_Matières recyclables'!$I$6:$M$14,2,0))</f>
        <v>0</v>
      </c>
      <c r="U862" s="67">
        <f>$I862+$J862+$K862+$M862+$N862+$O862+$P862+$Q862+$R862+IF(ISBLANK($E862),0,$F862*(1-VLOOKUP($E862,'INFO_Matières recyclables'!$I$6:$M$14,2,0)))</f>
        <v>0</v>
      </c>
      <c r="V862" s="67">
        <f>$G862+$H862+$K862+IF(ISBLANK($E862),0,$F862*VLOOKUP($E862,'INFO_Matières recyclables'!$I$6:$M$14,3,0))</f>
        <v>0</v>
      </c>
      <c r="W862" s="67">
        <f>$I862+$J862+$L862+$M862+$N862+$O862+$P862+$Q862+$R862+IF(ISBLANK($E862),0,$F862*(1-VLOOKUP($E862,'INFO_Matières recyclables'!$I$6:$M$14,3,0)))</f>
        <v>0</v>
      </c>
      <c r="X862" s="67">
        <f>$G862+$H862+$I862+IF(ISBLANK($E862),0,$F862*VLOOKUP($E862,'INFO_Matières recyclables'!$I$6:$M$14,4,0))</f>
        <v>0</v>
      </c>
      <c r="Y862" s="67">
        <f>$J862+$K862+$L862+$M862+$N862+$O862+$P862+$Q862+$R862+IF(ISBLANK($E862),0,$F862*(1-VLOOKUP($E862,'INFO_Matières recyclables'!$I$6:$M$14,4,0)))</f>
        <v>0</v>
      </c>
      <c r="Z862" s="67">
        <f>$G862+$H862+$I862+$J862+IF(ISBLANK($E862),0,$F862*VLOOKUP($E862,'INFO_Matières recyclables'!$I$6:$M$14,5,0))</f>
        <v>0</v>
      </c>
      <c r="AA862" s="67">
        <f>$K862+$L862+$M862+$N862+$O862+$P862+$Q862+$R862+IF(ISBLANK($E862),0,$F862*(1-VLOOKUP($E862,'INFO_Matières recyclables'!$I$6:$M$14,5,0)))</f>
        <v>0</v>
      </c>
    </row>
    <row r="863" spans="2:27" x14ac:dyDescent="0.35">
      <c r="B863" s="5"/>
      <c r="C863" s="5"/>
      <c r="D863" s="26"/>
      <c r="E863" s="56"/>
      <c r="F863" s="58"/>
      <c r="G863" s="54"/>
      <c r="H863" s="54"/>
      <c r="I863" s="54"/>
      <c r="J863" s="54"/>
      <c r="K863" s="54"/>
      <c r="L863" s="54"/>
      <c r="M863" s="54"/>
      <c r="N863" s="54"/>
      <c r="O863" s="54"/>
      <c r="P863" s="61"/>
      <c r="Q863" s="75"/>
      <c r="R863" s="66"/>
      <c r="T863" s="67">
        <f>$G863+$H863+$L863+IF(ISBLANK($E863),0,$F863*VLOOKUP($E863,'INFO_Matières recyclables'!$I$6:$M$14,2,0))</f>
        <v>0</v>
      </c>
      <c r="U863" s="67">
        <f>$I863+$J863+$K863+$M863+$N863+$O863+$P863+$Q863+$R863+IF(ISBLANK($E863),0,$F863*(1-VLOOKUP($E863,'INFO_Matières recyclables'!$I$6:$M$14,2,0)))</f>
        <v>0</v>
      </c>
      <c r="V863" s="67">
        <f>$G863+$H863+$K863+IF(ISBLANK($E863),0,$F863*VLOOKUP($E863,'INFO_Matières recyclables'!$I$6:$M$14,3,0))</f>
        <v>0</v>
      </c>
      <c r="W863" s="67">
        <f>$I863+$J863+$L863+$M863+$N863+$O863+$P863+$Q863+$R863+IF(ISBLANK($E863),0,$F863*(1-VLOOKUP($E863,'INFO_Matières recyclables'!$I$6:$M$14,3,0)))</f>
        <v>0</v>
      </c>
      <c r="X863" s="67">
        <f>$G863+$H863+$I863+IF(ISBLANK($E863),0,$F863*VLOOKUP($E863,'INFO_Matières recyclables'!$I$6:$M$14,4,0))</f>
        <v>0</v>
      </c>
      <c r="Y863" s="67">
        <f>$J863+$K863+$L863+$M863+$N863+$O863+$P863+$Q863+$R863+IF(ISBLANK($E863),0,$F863*(1-VLOOKUP($E863,'INFO_Matières recyclables'!$I$6:$M$14,4,0)))</f>
        <v>0</v>
      </c>
      <c r="Z863" s="67">
        <f>$G863+$H863+$I863+$J863+IF(ISBLANK($E863),0,$F863*VLOOKUP($E863,'INFO_Matières recyclables'!$I$6:$M$14,5,0))</f>
        <v>0</v>
      </c>
      <c r="AA863" s="67">
        <f>$K863+$L863+$M863+$N863+$O863+$P863+$Q863+$R863+IF(ISBLANK($E863),0,$F863*(1-VLOOKUP($E863,'INFO_Matières recyclables'!$I$6:$M$14,5,0)))</f>
        <v>0</v>
      </c>
    </row>
    <row r="864" spans="2:27" x14ac:dyDescent="0.35">
      <c r="B864" s="5"/>
      <c r="C864" s="5"/>
      <c r="D864" s="26"/>
      <c r="E864" s="56"/>
      <c r="F864" s="58"/>
      <c r="G864" s="54"/>
      <c r="H864" s="54"/>
      <c r="I864" s="54"/>
      <c r="J864" s="54"/>
      <c r="K864" s="54"/>
      <c r="L864" s="54"/>
      <c r="M864" s="54"/>
      <c r="N864" s="54"/>
      <c r="O864" s="54"/>
      <c r="P864" s="61"/>
      <c r="Q864" s="75"/>
      <c r="R864" s="66"/>
      <c r="T864" s="67">
        <f>$G864+$H864+$L864+IF(ISBLANK($E864),0,$F864*VLOOKUP($E864,'INFO_Matières recyclables'!$I$6:$M$14,2,0))</f>
        <v>0</v>
      </c>
      <c r="U864" s="67">
        <f>$I864+$J864+$K864+$M864+$N864+$O864+$P864+$Q864+$R864+IF(ISBLANK($E864),0,$F864*(1-VLOOKUP($E864,'INFO_Matières recyclables'!$I$6:$M$14,2,0)))</f>
        <v>0</v>
      </c>
      <c r="V864" s="67">
        <f>$G864+$H864+$K864+IF(ISBLANK($E864),0,$F864*VLOOKUP($E864,'INFO_Matières recyclables'!$I$6:$M$14,3,0))</f>
        <v>0</v>
      </c>
      <c r="W864" s="67">
        <f>$I864+$J864+$L864+$M864+$N864+$O864+$P864+$Q864+$R864+IF(ISBLANK($E864),0,$F864*(1-VLOOKUP($E864,'INFO_Matières recyclables'!$I$6:$M$14,3,0)))</f>
        <v>0</v>
      </c>
      <c r="X864" s="67">
        <f>$G864+$H864+$I864+IF(ISBLANK($E864),0,$F864*VLOOKUP($E864,'INFO_Matières recyclables'!$I$6:$M$14,4,0))</f>
        <v>0</v>
      </c>
      <c r="Y864" s="67">
        <f>$J864+$K864+$L864+$M864+$N864+$O864+$P864+$Q864+$R864+IF(ISBLANK($E864),0,$F864*(1-VLOOKUP($E864,'INFO_Matières recyclables'!$I$6:$M$14,4,0)))</f>
        <v>0</v>
      </c>
      <c r="Z864" s="67">
        <f>$G864+$H864+$I864+$J864+IF(ISBLANK($E864),0,$F864*VLOOKUP($E864,'INFO_Matières recyclables'!$I$6:$M$14,5,0))</f>
        <v>0</v>
      </c>
      <c r="AA864" s="67">
        <f>$K864+$L864+$M864+$N864+$O864+$P864+$Q864+$R864+IF(ISBLANK($E864),0,$F864*(1-VLOOKUP($E864,'INFO_Matières recyclables'!$I$6:$M$14,5,0)))</f>
        <v>0</v>
      </c>
    </row>
    <row r="865" spans="2:27" x14ac:dyDescent="0.35">
      <c r="B865" s="5"/>
      <c r="C865" s="5"/>
      <c r="D865" s="26"/>
      <c r="E865" s="56"/>
      <c r="F865" s="58"/>
      <c r="G865" s="54"/>
      <c r="H865" s="54"/>
      <c r="I865" s="54"/>
      <c r="J865" s="54"/>
      <c r="K865" s="54"/>
      <c r="L865" s="54"/>
      <c r="M865" s="54"/>
      <c r="N865" s="54"/>
      <c r="O865" s="54"/>
      <c r="P865" s="61"/>
      <c r="Q865" s="75"/>
      <c r="R865" s="66"/>
      <c r="T865" s="67">
        <f>$G865+$H865+$L865+IF(ISBLANK($E865),0,$F865*VLOOKUP($E865,'INFO_Matières recyclables'!$I$6:$M$14,2,0))</f>
        <v>0</v>
      </c>
      <c r="U865" s="67">
        <f>$I865+$J865+$K865+$M865+$N865+$O865+$P865+$Q865+$R865+IF(ISBLANK($E865),0,$F865*(1-VLOOKUP($E865,'INFO_Matières recyclables'!$I$6:$M$14,2,0)))</f>
        <v>0</v>
      </c>
      <c r="V865" s="67">
        <f>$G865+$H865+$K865+IF(ISBLANK($E865),0,$F865*VLOOKUP($E865,'INFO_Matières recyclables'!$I$6:$M$14,3,0))</f>
        <v>0</v>
      </c>
      <c r="W865" s="67">
        <f>$I865+$J865+$L865+$M865+$N865+$O865+$P865+$Q865+$R865+IF(ISBLANK($E865),0,$F865*(1-VLOOKUP($E865,'INFO_Matières recyclables'!$I$6:$M$14,3,0)))</f>
        <v>0</v>
      </c>
      <c r="X865" s="67">
        <f>$G865+$H865+$I865+IF(ISBLANK($E865),0,$F865*VLOOKUP($E865,'INFO_Matières recyclables'!$I$6:$M$14,4,0))</f>
        <v>0</v>
      </c>
      <c r="Y865" s="67">
        <f>$J865+$K865+$L865+$M865+$N865+$O865+$P865+$Q865+$R865+IF(ISBLANK($E865),0,$F865*(1-VLOOKUP($E865,'INFO_Matières recyclables'!$I$6:$M$14,4,0)))</f>
        <v>0</v>
      </c>
      <c r="Z865" s="67">
        <f>$G865+$H865+$I865+$J865+IF(ISBLANK($E865),0,$F865*VLOOKUP($E865,'INFO_Matières recyclables'!$I$6:$M$14,5,0))</f>
        <v>0</v>
      </c>
      <c r="AA865" s="67">
        <f>$K865+$L865+$M865+$N865+$O865+$P865+$Q865+$R865+IF(ISBLANK($E865),0,$F865*(1-VLOOKUP($E865,'INFO_Matières recyclables'!$I$6:$M$14,5,0)))</f>
        <v>0</v>
      </c>
    </row>
    <row r="866" spans="2:27" x14ac:dyDescent="0.35">
      <c r="B866" s="5"/>
      <c r="C866" s="5"/>
      <c r="D866" s="26"/>
      <c r="E866" s="56"/>
      <c r="F866" s="58"/>
      <c r="G866" s="54"/>
      <c r="H866" s="54"/>
      <c r="I866" s="54"/>
      <c r="J866" s="54"/>
      <c r="K866" s="54"/>
      <c r="L866" s="54"/>
      <c r="M866" s="54"/>
      <c r="N866" s="54"/>
      <c r="O866" s="54"/>
      <c r="P866" s="61"/>
      <c r="Q866" s="75"/>
      <c r="R866" s="66"/>
      <c r="T866" s="67">
        <f>$G866+$H866+$L866+IF(ISBLANK($E866),0,$F866*VLOOKUP($E866,'INFO_Matières recyclables'!$I$6:$M$14,2,0))</f>
        <v>0</v>
      </c>
      <c r="U866" s="67">
        <f>$I866+$J866+$K866+$M866+$N866+$O866+$P866+$Q866+$R866+IF(ISBLANK($E866),0,$F866*(1-VLOOKUP($E866,'INFO_Matières recyclables'!$I$6:$M$14,2,0)))</f>
        <v>0</v>
      </c>
      <c r="V866" s="67">
        <f>$G866+$H866+$K866+IF(ISBLANK($E866),0,$F866*VLOOKUP($E866,'INFO_Matières recyclables'!$I$6:$M$14,3,0))</f>
        <v>0</v>
      </c>
      <c r="W866" s="67">
        <f>$I866+$J866+$L866+$M866+$N866+$O866+$P866+$Q866+$R866+IF(ISBLANK($E866),0,$F866*(1-VLOOKUP($E866,'INFO_Matières recyclables'!$I$6:$M$14,3,0)))</f>
        <v>0</v>
      </c>
      <c r="X866" s="67">
        <f>$G866+$H866+$I866+IF(ISBLANK($E866),0,$F866*VLOOKUP($E866,'INFO_Matières recyclables'!$I$6:$M$14,4,0))</f>
        <v>0</v>
      </c>
      <c r="Y866" s="67">
        <f>$J866+$K866+$L866+$M866+$N866+$O866+$P866+$Q866+$R866+IF(ISBLANK($E866),0,$F866*(1-VLOOKUP($E866,'INFO_Matières recyclables'!$I$6:$M$14,4,0)))</f>
        <v>0</v>
      </c>
      <c r="Z866" s="67">
        <f>$G866+$H866+$I866+$J866+IF(ISBLANK($E866),0,$F866*VLOOKUP($E866,'INFO_Matières recyclables'!$I$6:$M$14,5,0))</f>
        <v>0</v>
      </c>
      <c r="AA866" s="67">
        <f>$K866+$L866+$M866+$N866+$O866+$P866+$Q866+$R866+IF(ISBLANK($E866),0,$F866*(1-VLOOKUP($E866,'INFO_Matières recyclables'!$I$6:$M$14,5,0)))</f>
        <v>0</v>
      </c>
    </row>
    <row r="867" spans="2:27" x14ac:dyDescent="0.35">
      <c r="B867" s="5"/>
      <c r="C867" s="5"/>
      <c r="D867" s="26"/>
      <c r="E867" s="56"/>
      <c r="F867" s="58"/>
      <c r="G867" s="54"/>
      <c r="H867" s="54"/>
      <c r="I867" s="54"/>
      <c r="J867" s="54"/>
      <c r="K867" s="54"/>
      <c r="L867" s="54"/>
      <c r="M867" s="54"/>
      <c r="N867" s="54"/>
      <c r="O867" s="54"/>
      <c r="P867" s="61"/>
      <c r="Q867" s="75"/>
      <c r="R867" s="66"/>
      <c r="T867" s="67">
        <f>$G867+$H867+$L867+IF(ISBLANK($E867),0,$F867*VLOOKUP($E867,'INFO_Matières recyclables'!$I$6:$M$14,2,0))</f>
        <v>0</v>
      </c>
      <c r="U867" s="67">
        <f>$I867+$J867+$K867+$M867+$N867+$O867+$P867+$Q867+$R867+IF(ISBLANK($E867),0,$F867*(1-VLOOKUP($E867,'INFO_Matières recyclables'!$I$6:$M$14,2,0)))</f>
        <v>0</v>
      </c>
      <c r="V867" s="67">
        <f>$G867+$H867+$K867+IF(ISBLANK($E867),0,$F867*VLOOKUP($E867,'INFO_Matières recyclables'!$I$6:$M$14,3,0))</f>
        <v>0</v>
      </c>
      <c r="W867" s="67">
        <f>$I867+$J867+$L867+$M867+$N867+$O867+$P867+$Q867+$R867+IF(ISBLANK($E867),0,$F867*(1-VLOOKUP($E867,'INFO_Matières recyclables'!$I$6:$M$14,3,0)))</f>
        <v>0</v>
      </c>
      <c r="X867" s="67">
        <f>$G867+$H867+$I867+IF(ISBLANK($E867),0,$F867*VLOOKUP($E867,'INFO_Matières recyclables'!$I$6:$M$14,4,0))</f>
        <v>0</v>
      </c>
      <c r="Y867" s="67">
        <f>$J867+$K867+$L867+$M867+$N867+$O867+$P867+$Q867+$R867+IF(ISBLANK($E867),0,$F867*(1-VLOOKUP($E867,'INFO_Matières recyclables'!$I$6:$M$14,4,0)))</f>
        <v>0</v>
      </c>
      <c r="Z867" s="67">
        <f>$G867+$H867+$I867+$J867+IF(ISBLANK($E867),0,$F867*VLOOKUP($E867,'INFO_Matières recyclables'!$I$6:$M$14,5,0))</f>
        <v>0</v>
      </c>
      <c r="AA867" s="67">
        <f>$K867+$L867+$M867+$N867+$O867+$P867+$Q867+$R867+IF(ISBLANK($E867),0,$F867*(1-VLOOKUP($E867,'INFO_Matières recyclables'!$I$6:$M$14,5,0)))</f>
        <v>0</v>
      </c>
    </row>
    <row r="868" spans="2:27" x14ac:dyDescent="0.35">
      <c r="B868" s="5"/>
      <c r="C868" s="5"/>
      <c r="D868" s="26"/>
      <c r="E868" s="56"/>
      <c r="F868" s="58"/>
      <c r="G868" s="54"/>
      <c r="H868" s="54"/>
      <c r="I868" s="54"/>
      <c r="J868" s="54"/>
      <c r="K868" s="54"/>
      <c r="L868" s="54"/>
      <c r="M868" s="54"/>
      <c r="N868" s="54"/>
      <c r="O868" s="54"/>
      <c r="P868" s="61"/>
      <c r="Q868" s="75"/>
      <c r="R868" s="66"/>
      <c r="T868" s="67">
        <f>$G868+$H868+$L868+IF(ISBLANK($E868),0,$F868*VLOOKUP($E868,'INFO_Matières recyclables'!$I$6:$M$14,2,0))</f>
        <v>0</v>
      </c>
      <c r="U868" s="67">
        <f>$I868+$J868+$K868+$M868+$N868+$O868+$P868+$Q868+$R868+IF(ISBLANK($E868),0,$F868*(1-VLOOKUP($E868,'INFO_Matières recyclables'!$I$6:$M$14,2,0)))</f>
        <v>0</v>
      </c>
      <c r="V868" s="67">
        <f>$G868+$H868+$K868+IF(ISBLANK($E868),0,$F868*VLOOKUP($E868,'INFO_Matières recyclables'!$I$6:$M$14,3,0))</f>
        <v>0</v>
      </c>
      <c r="W868" s="67">
        <f>$I868+$J868+$L868+$M868+$N868+$O868+$P868+$Q868+$R868+IF(ISBLANK($E868),0,$F868*(1-VLOOKUP($E868,'INFO_Matières recyclables'!$I$6:$M$14,3,0)))</f>
        <v>0</v>
      </c>
      <c r="X868" s="67">
        <f>$G868+$H868+$I868+IF(ISBLANK($E868),0,$F868*VLOOKUP($E868,'INFO_Matières recyclables'!$I$6:$M$14,4,0))</f>
        <v>0</v>
      </c>
      <c r="Y868" s="67">
        <f>$J868+$K868+$L868+$M868+$N868+$O868+$P868+$Q868+$R868+IF(ISBLANK($E868),0,$F868*(1-VLOOKUP($E868,'INFO_Matières recyclables'!$I$6:$M$14,4,0)))</f>
        <v>0</v>
      </c>
      <c r="Z868" s="67">
        <f>$G868+$H868+$I868+$J868+IF(ISBLANK($E868),0,$F868*VLOOKUP($E868,'INFO_Matières recyclables'!$I$6:$M$14,5,0))</f>
        <v>0</v>
      </c>
      <c r="AA868" s="67">
        <f>$K868+$L868+$M868+$N868+$O868+$P868+$Q868+$R868+IF(ISBLANK($E868),0,$F868*(1-VLOOKUP($E868,'INFO_Matières recyclables'!$I$6:$M$14,5,0)))</f>
        <v>0</v>
      </c>
    </row>
    <row r="869" spans="2:27" x14ac:dyDescent="0.35">
      <c r="B869" s="5"/>
      <c r="C869" s="5"/>
      <c r="D869" s="26"/>
      <c r="E869" s="56"/>
      <c r="F869" s="58"/>
      <c r="G869" s="54"/>
      <c r="H869" s="54"/>
      <c r="I869" s="54"/>
      <c r="J869" s="54"/>
      <c r="K869" s="54"/>
      <c r="L869" s="54"/>
      <c r="M869" s="54"/>
      <c r="N869" s="54"/>
      <c r="O869" s="54"/>
      <c r="P869" s="61"/>
      <c r="Q869" s="75"/>
      <c r="R869" s="66"/>
      <c r="T869" s="67">
        <f>$G869+$H869+$L869+IF(ISBLANK($E869),0,$F869*VLOOKUP($E869,'INFO_Matières recyclables'!$I$6:$M$14,2,0))</f>
        <v>0</v>
      </c>
      <c r="U869" s="67">
        <f>$I869+$J869+$K869+$M869+$N869+$O869+$P869+$Q869+$R869+IF(ISBLANK($E869),0,$F869*(1-VLOOKUP($E869,'INFO_Matières recyclables'!$I$6:$M$14,2,0)))</f>
        <v>0</v>
      </c>
      <c r="V869" s="67">
        <f>$G869+$H869+$K869+IF(ISBLANK($E869),0,$F869*VLOOKUP($E869,'INFO_Matières recyclables'!$I$6:$M$14,3,0))</f>
        <v>0</v>
      </c>
      <c r="W869" s="67">
        <f>$I869+$J869+$L869+$M869+$N869+$O869+$P869+$Q869+$R869+IF(ISBLANK($E869),0,$F869*(1-VLOOKUP($E869,'INFO_Matières recyclables'!$I$6:$M$14,3,0)))</f>
        <v>0</v>
      </c>
      <c r="X869" s="67">
        <f>$G869+$H869+$I869+IF(ISBLANK($E869),0,$F869*VLOOKUP($E869,'INFO_Matières recyclables'!$I$6:$M$14,4,0))</f>
        <v>0</v>
      </c>
      <c r="Y869" s="67">
        <f>$J869+$K869+$L869+$M869+$N869+$O869+$P869+$Q869+$R869+IF(ISBLANK($E869),0,$F869*(1-VLOOKUP($E869,'INFO_Matières recyclables'!$I$6:$M$14,4,0)))</f>
        <v>0</v>
      </c>
      <c r="Z869" s="67">
        <f>$G869+$H869+$I869+$J869+IF(ISBLANK($E869),0,$F869*VLOOKUP($E869,'INFO_Matières recyclables'!$I$6:$M$14,5,0))</f>
        <v>0</v>
      </c>
      <c r="AA869" s="67">
        <f>$K869+$L869+$M869+$N869+$O869+$P869+$Q869+$R869+IF(ISBLANK($E869),0,$F869*(1-VLOOKUP($E869,'INFO_Matières recyclables'!$I$6:$M$14,5,0)))</f>
        <v>0</v>
      </c>
    </row>
    <row r="870" spans="2:27" x14ac:dyDescent="0.35">
      <c r="B870" s="5"/>
      <c r="C870" s="5"/>
      <c r="D870" s="26"/>
      <c r="E870" s="56"/>
      <c r="F870" s="58"/>
      <c r="G870" s="54"/>
      <c r="H870" s="54"/>
      <c r="I870" s="54"/>
      <c r="J870" s="54"/>
      <c r="K870" s="54"/>
      <c r="L870" s="54"/>
      <c r="M870" s="54"/>
      <c r="N870" s="54"/>
      <c r="O870" s="54"/>
      <c r="P870" s="61"/>
      <c r="Q870" s="75"/>
      <c r="R870" s="66"/>
      <c r="T870" s="67">
        <f>$G870+$H870+$L870+IF(ISBLANK($E870),0,$F870*VLOOKUP($E870,'INFO_Matières recyclables'!$I$6:$M$14,2,0))</f>
        <v>0</v>
      </c>
      <c r="U870" s="67">
        <f>$I870+$J870+$K870+$M870+$N870+$O870+$P870+$Q870+$R870+IF(ISBLANK($E870),0,$F870*(1-VLOOKUP($E870,'INFO_Matières recyclables'!$I$6:$M$14,2,0)))</f>
        <v>0</v>
      </c>
      <c r="V870" s="67">
        <f>$G870+$H870+$K870+IF(ISBLANK($E870),0,$F870*VLOOKUP($E870,'INFO_Matières recyclables'!$I$6:$M$14,3,0))</f>
        <v>0</v>
      </c>
      <c r="W870" s="67">
        <f>$I870+$J870+$L870+$M870+$N870+$O870+$P870+$Q870+$R870+IF(ISBLANK($E870),0,$F870*(1-VLOOKUP($E870,'INFO_Matières recyclables'!$I$6:$M$14,3,0)))</f>
        <v>0</v>
      </c>
      <c r="X870" s="67">
        <f>$G870+$H870+$I870+IF(ISBLANK($E870),0,$F870*VLOOKUP($E870,'INFO_Matières recyclables'!$I$6:$M$14,4,0))</f>
        <v>0</v>
      </c>
      <c r="Y870" s="67">
        <f>$J870+$K870+$L870+$M870+$N870+$O870+$P870+$Q870+$R870+IF(ISBLANK($E870),0,$F870*(1-VLOOKUP($E870,'INFO_Matières recyclables'!$I$6:$M$14,4,0)))</f>
        <v>0</v>
      </c>
      <c r="Z870" s="67">
        <f>$G870+$H870+$I870+$J870+IF(ISBLANK($E870),0,$F870*VLOOKUP($E870,'INFO_Matières recyclables'!$I$6:$M$14,5,0))</f>
        <v>0</v>
      </c>
      <c r="AA870" s="67">
        <f>$K870+$L870+$M870+$N870+$O870+$P870+$Q870+$R870+IF(ISBLANK($E870),0,$F870*(1-VLOOKUP($E870,'INFO_Matières recyclables'!$I$6:$M$14,5,0)))</f>
        <v>0</v>
      </c>
    </row>
    <row r="871" spans="2:27" x14ac:dyDescent="0.35">
      <c r="B871" s="5"/>
      <c r="C871" s="5"/>
      <c r="D871" s="26"/>
      <c r="E871" s="56"/>
      <c r="F871" s="58"/>
      <c r="G871" s="54"/>
      <c r="H871" s="54"/>
      <c r="I871" s="54"/>
      <c r="J871" s="54"/>
      <c r="K871" s="54"/>
      <c r="L871" s="54"/>
      <c r="M871" s="54"/>
      <c r="N871" s="54"/>
      <c r="O871" s="54"/>
      <c r="P871" s="61"/>
      <c r="Q871" s="75"/>
      <c r="R871" s="66"/>
      <c r="T871" s="67">
        <f>$G871+$H871+$L871+IF(ISBLANK($E871),0,$F871*VLOOKUP($E871,'INFO_Matières recyclables'!$I$6:$M$14,2,0))</f>
        <v>0</v>
      </c>
      <c r="U871" s="67">
        <f>$I871+$J871+$K871+$M871+$N871+$O871+$P871+$Q871+$R871+IF(ISBLANK($E871),0,$F871*(1-VLOOKUP($E871,'INFO_Matières recyclables'!$I$6:$M$14,2,0)))</f>
        <v>0</v>
      </c>
      <c r="V871" s="67">
        <f>$G871+$H871+$K871+IF(ISBLANK($E871),0,$F871*VLOOKUP($E871,'INFO_Matières recyclables'!$I$6:$M$14,3,0))</f>
        <v>0</v>
      </c>
      <c r="W871" s="67">
        <f>$I871+$J871+$L871+$M871+$N871+$O871+$P871+$Q871+$R871+IF(ISBLANK($E871),0,$F871*(1-VLOOKUP($E871,'INFO_Matières recyclables'!$I$6:$M$14,3,0)))</f>
        <v>0</v>
      </c>
      <c r="X871" s="67">
        <f>$G871+$H871+$I871+IF(ISBLANK($E871),0,$F871*VLOOKUP($E871,'INFO_Matières recyclables'!$I$6:$M$14,4,0))</f>
        <v>0</v>
      </c>
      <c r="Y871" s="67">
        <f>$J871+$K871+$L871+$M871+$N871+$O871+$P871+$Q871+$R871+IF(ISBLANK($E871),0,$F871*(1-VLOOKUP($E871,'INFO_Matières recyclables'!$I$6:$M$14,4,0)))</f>
        <v>0</v>
      </c>
      <c r="Z871" s="67">
        <f>$G871+$H871+$I871+$J871+IF(ISBLANK($E871),0,$F871*VLOOKUP($E871,'INFO_Matières recyclables'!$I$6:$M$14,5,0))</f>
        <v>0</v>
      </c>
      <c r="AA871" s="67">
        <f>$K871+$L871+$M871+$N871+$O871+$P871+$Q871+$R871+IF(ISBLANK($E871),0,$F871*(1-VLOOKUP($E871,'INFO_Matières recyclables'!$I$6:$M$14,5,0)))</f>
        <v>0</v>
      </c>
    </row>
    <row r="872" spans="2:27" x14ac:dyDescent="0.35">
      <c r="B872" s="5"/>
      <c r="C872" s="5"/>
      <c r="D872" s="26"/>
      <c r="E872" s="56"/>
      <c r="F872" s="58"/>
      <c r="G872" s="54"/>
      <c r="H872" s="54"/>
      <c r="I872" s="54"/>
      <c r="J872" s="54"/>
      <c r="K872" s="54"/>
      <c r="L872" s="54"/>
      <c r="M872" s="54"/>
      <c r="N872" s="54"/>
      <c r="O872" s="54"/>
      <c r="P872" s="61"/>
      <c r="Q872" s="75"/>
      <c r="R872" s="66"/>
      <c r="T872" s="67">
        <f>$G872+$H872+$L872+IF(ISBLANK($E872),0,$F872*VLOOKUP($E872,'INFO_Matières recyclables'!$I$6:$M$14,2,0))</f>
        <v>0</v>
      </c>
      <c r="U872" s="67">
        <f>$I872+$J872+$K872+$M872+$N872+$O872+$P872+$Q872+$R872+IF(ISBLANK($E872),0,$F872*(1-VLOOKUP($E872,'INFO_Matières recyclables'!$I$6:$M$14,2,0)))</f>
        <v>0</v>
      </c>
      <c r="V872" s="67">
        <f>$G872+$H872+$K872+IF(ISBLANK($E872),0,$F872*VLOOKUP($E872,'INFO_Matières recyclables'!$I$6:$M$14,3,0))</f>
        <v>0</v>
      </c>
      <c r="W872" s="67">
        <f>$I872+$J872+$L872+$M872+$N872+$O872+$P872+$Q872+$R872+IF(ISBLANK($E872),0,$F872*(1-VLOOKUP($E872,'INFO_Matières recyclables'!$I$6:$M$14,3,0)))</f>
        <v>0</v>
      </c>
      <c r="X872" s="67">
        <f>$G872+$H872+$I872+IF(ISBLANK($E872),0,$F872*VLOOKUP($E872,'INFO_Matières recyclables'!$I$6:$M$14,4,0))</f>
        <v>0</v>
      </c>
      <c r="Y872" s="67">
        <f>$J872+$K872+$L872+$M872+$N872+$O872+$P872+$Q872+$R872+IF(ISBLANK($E872),0,$F872*(1-VLOOKUP($E872,'INFO_Matières recyclables'!$I$6:$M$14,4,0)))</f>
        <v>0</v>
      </c>
      <c r="Z872" s="67">
        <f>$G872+$H872+$I872+$J872+IF(ISBLANK($E872),0,$F872*VLOOKUP($E872,'INFO_Matières recyclables'!$I$6:$M$14,5,0))</f>
        <v>0</v>
      </c>
      <c r="AA872" s="67">
        <f>$K872+$L872+$M872+$N872+$O872+$P872+$Q872+$R872+IF(ISBLANK($E872),0,$F872*(1-VLOOKUP($E872,'INFO_Matières recyclables'!$I$6:$M$14,5,0)))</f>
        <v>0</v>
      </c>
    </row>
    <row r="873" spans="2:27" x14ac:dyDescent="0.35">
      <c r="B873" s="5"/>
      <c r="C873" s="5"/>
      <c r="D873" s="26"/>
      <c r="E873" s="56"/>
      <c r="F873" s="58"/>
      <c r="G873" s="54"/>
      <c r="H873" s="54"/>
      <c r="I873" s="54"/>
      <c r="J873" s="54"/>
      <c r="K873" s="54"/>
      <c r="L873" s="54"/>
      <c r="M873" s="54"/>
      <c r="N873" s="54"/>
      <c r="O873" s="54"/>
      <c r="P873" s="61"/>
      <c r="Q873" s="75"/>
      <c r="R873" s="66"/>
      <c r="T873" s="67">
        <f>$G873+$H873+$L873+IF(ISBLANK($E873),0,$F873*VLOOKUP($E873,'INFO_Matières recyclables'!$I$6:$M$14,2,0))</f>
        <v>0</v>
      </c>
      <c r="U873" s="67">
        <f>$I873+$J873+$K873+$M873+$N873+$O873+$P873+$Q873+$R873+IF(ISBLANK($E873),0,$F873*(1-VLOOKUP($E873,'INFO_Matières recyclables'!$I$6:$M$14,2,0)))</f>
        <v>0</v>
      </c>
      <c r="V873" s="67">
        <f>$G873+$H873+$K873+IF(ISBLANK($E873),0,$F873*VLOOKUP($E873,'INFO_Matières recyclables'!$I$6:$M$14,3,0))</f>
        <v>0</v>
      </c>
      <c r="W873" s="67">
        <f>$I873+$J873+$L873+$M873+$N873+$O873+$P873+$Q873+$R873+IF(ISBLANK($E873),0,$F873*(1-VLOOKUP($E873,'INFO_Matières recyclables'!$I$6:$M$14,3,0)))</f>
        <v>0</v>
      </c>
      <c r="X873" s="67">
        <f>$G873+$H873+$I873+IF(ISBLANK($E873),0,$F873*VLOOKUP($E873,'INFO_Matières recyclables'!$I$6:$M$14,4,0))</f>
        <v>0</v>
      </c>
      <c r="Y873" s="67">
        <f>$J873+$K873+$L873+$M873+$N873+$O873+$P873+$Q873+$R873+IF(ISBLANK($E873),0,$F873*(1-VLOOKUP($E873,'INFO_Matières recyclables'!$I$6:$M$14,4,0)))</f>
        <v>0</v>
      </c>
      <c r="Z873" s="67">
        <f>$G873+$H873+$I873+$J873+IF(ISBLANK($E873),0,$F873*VLOOKUP($E873,'INFO_Matières recyclables'!$I$6:$M$14,5,0))</f>
        <v>0</v>
      </c>
      <c r="AA873" s="67">
        <f>$K873+$L873+$M873+$N873+$O873+$P873+$Q873+$R873+IF(ISBLANK($E873),0,$F873*(1-VLOOKUP($E873,'INFO_Matières recyclables'!$I$6:$M$14,5,0)))</f>
        <v>0</v>
      </c>
    </row>
    <row r="874" spans="2:27" x14ac:dyDescent="0.35">
      <c r="B874" s="5"/>
      <c r="C874" s="5"/>
      <c r="D874" s="26"/>
      <c r="E874" s="56"/>
      <c r="F874" s="58"/>
      <c r="G874" s="54"/>
      <c r="H874" s="54"/>
      <c r="I874" s="54"/>
      <c r="J874" s="54"/>
      <c r="K874" s="54"/>
      <c r="L874" s="54"/>
      <c r="M874" s="54"/>
      <c r="N874" s="54"/>
      <c r="O874" s="54"/>
      <c r="P874" s="61"/>
      <c r="Q874" s="75"/>
      <c r="R874" s="66"/>
      <c r="T874" s="67">
        <f>$G874+$H874+$L874+IF(ISBLANK($E874),0,$F874*VLOOKUP($E874,'INFO_Matières recyclables'!$I$6:$M$14,2,0))</f>
        <v>0</v>
      </c>
      <c r="U874" s="67">
        <f>$I874+$J874+$K874+$M874+$N874+$O874+$P874+$Q874+$R874+IF(ISBLANK($E874),0,$F874*(1-VLOOKUP($E874,'INFO_Matières recyclables'!$I$6:$M$14,2,0)))</f>
        <v>0</v>
      </c>
      <c r="V874" s="67">
        <f>$G874+$H874+$K874+IF(ISBLANK($E874),0,$F874*VLOOKUP($E874,'INFO_Matières recyclables'!$I$6:$M$14,3,0))</f>
        <v>0</v>
      </c>
      <c r="W874" s="67">
        <f>$I874+$J874+$L874+$M874+$N874+$O874+$P874+$Q874+$R874+IF(ISBLANK($E874),0,$F874*(1-VLOOKUP($E874,'INFO_Matières recyclables'!$I$6:$M$14,3,0)))</f>
        <v>0</v>
      </c>
      <c r="X874" s="67">
        <f>$G874+$H874+$I874+IF(ISBLANK($E874),0,$F874*VLOOKUP($E874,'INFO_Matières recyclables'!$I$6:$M$14,4,0))</f>
        <v>0</v>
      </c>
      <c r="Y874" s="67">
        <f>$J874+$K874+$L874+$M874+$N874+$O874+$P874+$Q874+$R874+IF(ISBLANK($E874),0,$F874*(1-VLOOKUP($E874,'INFO_Matières recyclables'!$I$6:$M$14,4,0)))</f>
        <v>0</v>
      </c>
      <c r="Z874" s="67">
        <f>$G874+$H874+$I874+$J874+IF(ISBLANK($E874),0,$F874*VLOOKUP($E874,'INFO_Matières recyclables'!$I$6:$M$14,5,0))</f>
        <v>0</v>
      </c>
      <c r="AA874" s="67">
        <f>$K874+$L874+$M874+$N874+$O874+$P874+$Q874+$R874+IF(ISBLANK($E874),0,$F874*(1-VLOOKUP($E874,'INFO_Matières recyclables'!$I$6:$M$14,5,0)))</f>
        <v>0</v>
      </c>
    </row>
    <row r="875" spans="2:27" x14ac:dyDescent="0.35">
      <c r="B875" s="5"/>
      <c r="C875" s="5"/>
      <c r="D875" s="26"/>
      <c r="E875" s="56"/>
      <c r="F875" s="58"/>
      <c r="G875" s="54"/>
      <c r="H875" s="54"/>
      <c r="I875" s="54"/>
      <c r="J875" s="54"/>
      <c r="K875" s="54"/>
      <c r="L875" s="54"/>
      <c r="M875" s="54"/>
      <c r="N875" s="54"/>
      <c r="O875" s="54"/>
      <c r="P875" s="61"/>
      <c r="Q875" s="75"/>
      <c r="R875" s="66"/>
      <c r="T875" s="67">
        <f>$G875+$H875+$L875+IF(ISBLANK($E875),0,$F875*VLOOKUP($E875,'INFO_Matières recyclables'!$I$6:$M$14,2,0))</f>
        <v>0</v>
      </c>
      <c r="U875" s="67">
        <f>$I875+$J875+$K875+$M875+$N875+$O875+$P875+$Q875+$R875+IF(ISBLANK($E875),0,$F875*(1-VLOOKUP($E875,'INFO_Matières recyclables'!$I$6:$M$14,2,0)))</f>
        <v>0</v>
      </c>
      <c r="V875" s="67">
        <f>$G875+$H875+$K875+IF(ISBLANK($E875),0,$F875*VLOOKUP($E875,'INFO_Matières recyclables'!$I$6:$M$14,3,0))</f>
        <v>0</v>
      </c>
      <c r="W875" s="67">
        <f>$I875+$J875+$L875+$M875+$N875+$O875+$P875+$Q875+$R875+IF(ISBLANK($E875),0,$F875*(1-VLOOKUP($E875,'INFO_Matières recyclables'!$I$6:$M$14,3,0)))</f>
        <v>0</v>
      </c>
      <c r="X875" s="67">
        <f>$G875+$H875+$I875+IF(ISBLANK($E875),0,$F875*VLOOKUP($E875,'INFO_Matières recyclables'!$I$6:$M$14,4,0))</f>
        <v>0</v>
      </c>
      <c r="Y875" s="67">
        <f>$J875+$K875+$L875+$M875+$N875+$O875+$P875+$Q875+$R875+IF(ISBLANK($E875),0,$F875*(1-VLOOKUP($E875,'INFO_Matières recyclables'!$I$6:$M$14,4,0)))</f>
        <v>0</v>
      </c>
      <c r="Z875" s="67">
        <f>$G875+$H875+$I875+$J875+IF(ISBLANK($E875),0,$F875*VLOOKUP($E875,'INFO_Matières recyclables'!$I$6:$M$14,5,0))</f>
        <v>0</v>
      </c>
      <c r="AA875" s="67">
        <f>$K875+$L875+$M875+$N875+$O875+$P875+$Q875+$R875+IF(ISBLANK($E875),0,$F875*(1-VLOOKUP($E875,'INFO_Matières recyclables'!$I$6:$M$14,5,0)))</f>
        <v>0</v>
      </c>
    </row>
    <row r="876" spans="2:27" x14ac:dyDescent="0.35">
      <c r="B876" s="5"/>
      <c r="C876" s="5"/>
      <c r="D876" s="26"/>
      <c r="E876" s="56"/>
      <c r="F876" s="58"/>
      <c r="G876" s="54"/>
      <c r="H876" s="54"/>
      <c r="I876" s="54"/>
      <c r="J876" s="54"/>
      <c r="K876" s="54"/>
      <c r="L876" s="54"/>
      <c r="M876" s="54"/>
      <c r="N876" s="54"/>
      <c r="O876" s="54"/>
      <c r="P876" s="61"/>
      <c r="Q876" s="75"/>
      <c r="R876" s="66"/>
      <c r="T876" s="67">
        <f>$G876+$H876+$L876+IF(ISBLANK($E876),0,$F876*VLOOKUP($E876,'INFO_Matières recyclables'!$I$6:$M$14,2,0))</f>
        <v>0</v>
      </c>
      <c r="U876" s="67">
        <f>$I876+$J876+$K876+$M876+$N876+$O876+$P876+$Q876+$R876+IF(ISBLANK($E876),0,$F876*(1-VLOOKUP($E876,'INFO_Matières recyclables'!$I$6:$M$14,2,0)))</f>
        <v>0</v>
      </c>
      <c r="V876" s="67">
        <f>$G876+$H876+$K876+IF(ISBLANK($E876),0,$F876*VLOOKUP($E876,'INFO_Matières recyclables'!$I$6:$M$14,3,0))</f>
        <v>0</v>
      </c>
      <c r="W876" s="67">
        <f>$I876+$J876+$L876+$M876+$N876+$O876+$P876+$Q876+$R876+IF(ISBLANK($E876),0,$F876*(1-VLOOKUP($E876,'INFO_Matières recyclables'!$I$6:$M$14,3,0)))</f>
        <v>0</v>
      </c>
      <c r="X876" s="67">
        <f>$G876+$H876+$I876+IF(ISBLANK($E876),0,$F876*VLOOKUP($E876,'INFO_Matières recyclables'!$I$6:$M$14,4,0))</f>
        <v>0</v>
      </c>
      <c r="Y876" s="67">
        <f>$J876+$K876+$L876+$M876+$N876+$O876+$P876+$Q876+$R876+IF(ISBLANK($E876),0,$F876*(1-VLOOKUP($E876,'INFO_Matières recyclables'!$I$6:$M$14,4,0)))</f>
        <v>0</v>
      </c>
      <c r="Z876" s="67">
        <f>$G876+$H876+$I876+$J876+IF(ISBLANK($E876),0,$F876*VLOOKUP($E876,'INFO_Matières recyclables'!$I$6:$M$14,5,0))</f>
        <v>0</v>
      </c>
      <c r="AA876" s="67">
        <f>$K876+$L876+$M876+$N876+$O876+$P876+$Q876+$R876+IF(ISBLANK($E876),0,$F876*(1-VLOOKUP($E876,'INFO_Matières recyclables'!$I$6:$M$14,5,0)))</f>
        <v>0</v>
      </c>
    </row>
    <row r="877" spans="2:27" x14ac:dyDescent="0.35">
      <c r="B877" s="5"/>
      <c r="C877" s="5"/>
      <c r="D877" s="26"/>
      <c r="E877" s="56"/>
      <c r="F877" s="58"/>
      <c r="G877" s="54"/>
      <c r="H877" s="54"/>
      <c r="I877" s="54"/>
      <c r="J877" s="54"/>
      <c r="K877" s="54"/>
      <c r="L877" s="54"/>
      <c r="M877" s="54"/>
      <c r="N877" s="54"/>
      <c r="O877" s="54"/>
      <c r="P877" s="61"/>
      <c r="Q877" s="75"/>
      <c r="R877" s="66"/>
      <c r="T877" s="67">
        <f>$G877+$H877+$L877+IF(ISBLANK($E877),0,$F877*VLOOKUP($E877,'INFO_Matières recyclables'!$I$6:$M$14,2,0))</f>
        <v>0</v>
      </c>
      <c r="U877" s="67">
        <f>$I877+$J877+$K877+$M877+$N877+$O877+$P877+$Q877+$R877+IF(ISBLANK($E877),0,$F877*(1-VLOOKUP($E877,'INFO_Matières recyclables'!$I$6:$M$14,2,0)))</f>
        <v>0</v>
      </c>
      <c r="V877" s="67">
        <f>$G877+$H877+$K877+IF(ISBLANK($E877),0,$F877*VLOOKUP($E877,'INFO_Matières recyclables'!$I$6:$M$14,3,0))</f>
        <v>0</v>
      </c>
      <c r="W877" s="67">
        <f>$I877+$J877+$L877+$M877+$N877+$O877+$P877+$Q877+$R877+IF(ISBLANK($E877),0,$F877*(1-VLOOKUP($E877,'INFO_Matières recyclables'!$I$6:$M$14,3,0)))</f>
        <v>0</v>
      </c>
      <c r="X877" s="67">
        <f>$G877+$H877+$I877+IF(ISBLANK($E877),0,$F877*VLOOKUP($E877,'INFO_Matières recyclables'!$I$6:$M$14,4,0))</f>
        <v>0</v>
      </c>
      <c r="Y877" s="67">
        <f>$J877+$K877+$L877+$M877+$N877+$O877+$P877+$Q877+$R877+IF(ISBLANK($E877),0,$F877*(1-VLOOKUP($E877,'INFO_Matières recyclables'!$I$6:$M$14,4,0)))</f>
        <v>0</v>
      </c>
      <c r="Z877" s="67">
        <f>$G877+$H877+$I877+$J877+IF(ISBLANK($E877),0,$F877*VLOOKUP($E877,'INFO_Matières recyclables'!$I$6:$M$14,5,0))</f>
        <v>0</v>
      </c>
      <c r="AA877" s="67">
        <f>$K877+$L877+$M877+$N877+$O877+$P877+$Q877+$R877+IF(ISBLANK($E877),0,$F877*(1-VLOOKUP($E877,'INFO_Matières recyclables'!$I$6:$M$14,5,0)))</f>
        <v>0</v>
      </c>
    </row>
    <row r="878" spans="2:27" x14ac:dyDescent="0.35">
      <c r="B878" s="5"/>
      <c r="C878" s="5"/>
      <c r="D878" s="26"/>
      <c r="E878" s="56"/>
      <c r="F878" s="58"/>
      <c r="G878" s="54"/>
      <c r="H878" s="54"/>
      <c r="I878" s="54"/>
      <c r="J878" s="54"/>
      <c r="K878" s="54"/>
      <c r="L878" s="54"/>
      <c r="M878" s="54"/>
      <c r="N878" s="54"/>
      <c r="O878" s="54"/>
      <c r="P878" s="61"/>
      <c r="Q878" s="75"/>
      <c r="R878" s="66"/>
      <c r="T878" s="67">
        <f>$G878+$H878+$L878+IF(ISBLANK($E878),0,$F878*VLOOKUP($E878,'INFO_Matières recyclables'!$I$6:$M$14,2,0))</f>
        <v>0</v>
      </c>
      <c r="U878" s="67">
        <f>$I878+$J878+$K878+$M878+$N878+$O878+$P878+$Q878+$R878+IF(ISBLANK($E878),0,$F878*(1-VLOOKUP($E878,'INFO_Matières recyclables'!$I$6:$M$14,2,0)))</f>
        <v>0</v>
      </c>
      <c r="V878" s="67">
        <f>$G878+$H878+$K878+IF(ISBLANK($E878),0,$F878*VLOOKUP($E878,'INFO_Matières recyclables'!$I$6:$M$14,3,0))</f>
        <v>0</v>
      </c>
      <c r="W878" s="67">
        <f>$I878+$J878+$L878+$M878+$N878+$O878+$P878+$Q878+$R878+IF(ISBLANK($E878),0,$F878*(1-VLOOKUP($E878,'INFO_Matières recyclables'!$I$6:$M$14,3,0)))</f>
        <v>0</v>
      </c>
      <c r="X878" s="67">
        <f>$G878+$H878+$I878+IF(ISBLANK($E878),0,$F878*VLOOKUP($E878,'INFO_Matières recyclables'!$I$6:$M$14,4,0))</f>
        <v>0</v>
      </c>
      <c r="Y878" s="67">
        <f>$J878+$K878+$L878+$M878+$N878+$O878+$P878+$Q878+$R878+IF(ISBLANK($E878),0,$F878*(1-VLOOKUP($E878,'INFO_Matières recyclables'!$I$6:$M$14,4,0)))</f>
        <v>0</v>
      </c>
      <c r="Z878" s="67">
        <f>$G878+$H878+$I878+$J878+IF(ISBLANK($E878),0,$F878*VLOOKUP($E878,'INFO_Matières recyclables'!$I$6:$M$14,5,0))</f>
        <v>0</v>
      </c>
      <c r="AA878" s="67">
        <f>$K878+$L878+$M878+$N878+$O878+$P878+$Q878+$R878+IF(ISBLANK($E878),0,$F878*(1-VLOOKUP($E878,'INFO_Matières recyclables'!$I$6:$M$14,5,0)))</f>
        <v>0</v>
      </c>
    </row>
    <row r="879" spans="2:27" x14ac:dyDescent="0.35">
      <c r="B879" s="5"/>
      <c r="C879" s="5"/>
      <c r="D879" s="26"/>
      <c r="E879" s="56"/>
      <c r="F879" s="58"/>
      <c r="G879" s="54"/>
      <c r="H879" s="54"/>
      <c r="I879" s="54"/>
      <c r="J879" s="54"/>
      <c r="K879" s="54"/>
      <c r="L879" s="54"/>
      <c r="M879" s="54"/>
      <c r="N879" s="54"/>
      <c r="O879" s="54"/>
      <c r="P879" s="61"/>
      <c r="Q879" s="75"/>
      <c r="R879" s="66"/>
      <c r="T879" s="67">
        <f>$G879+$H879+$L879+IF(ISBLANK($E879),0,$F879*VLOOKUP($E879,'INFO_Matières recyclables'!$I$6:$M$14,2,0))</f>
        <v>0</v>
      </c>
      <c r="U879" s="67">
        <f>$I879+$J879+$K879+$M879+$N879+$O879+$P879+$Q879+$R879+IF(ISBLANK($E879),0,$F879*(1-VLOOKUP($E879,'INFO_Matières recyclables'!$I$6:$M$14,2,0)))</f>
        <v>0</v>
      </c>
      <c r="V879" s="67">
        <f>$G879+$H879+$K879+IF(ISBLANK($E879),0,$F879*VLOOKUP($E879,'INFO_Matières recyclables'!$I$6:$M$14,3,0))</f>
        <v>0</v>
      </c>
      <c r="W879" s="67">
        <f>$I879+$J879+$L879+$M879+$N879+$O879+$P879+$Q879+$R879+IF(ISBLANK($E879),0,$F879*(1-VLOOKUP($E879,'INFO_Matières recyclables'!$I$6:$M$14,3,0)))</f>
        <v>0</v>
      </c>
      <c r="X879" s="67">
        <f>$G879+$H879+$I879+IF(ISBLANK($E879),0,$F879*VLOOKUP($E879,'INFO_Matières recyclables'!$I$6:$M$14,4,0))</f>
        <v>0</v>
      </c>
      <c r="Y879" s="67">
        <f>$J879+$K879+$L879+$M879+$N879+$O879+$P879+$Q879+$R879+IF(ISBLANK($E879),0,$F879*(1-VLOOKUP($E879,'INFO_Matières recyclables'!$I$6:$M$14,4,0)))</f>
        <v>0</v>
      </c>
      <c r="Z879" s="67">
        <f>$G879+$H879+$I879+$J879+IF(ISBLANK($E879),0,$F879*VLOOKUP($E879,'INFO_Matières recyclables'!$I$6:$M$14,5,0))</f>
        <v>0</v>
      </c>
      <c r="AA879" s="67">
        <f>$K879+$L879+$M879+$N879+$O879+$P879+$Q879+$R879+IF(ISBLANK($E879),0,$F879*(1-VLOOKUP($E879,'INFO_Matières recyclables'!$I$6:$M$14,5,0)))</f>
        <v>0</v>
      </c>
    </row>
    <row r="880" spans="2:27" x14ac:dyDescent="0.35">
      <c r="B880" s="5"/>
      <c r="C880" s="5"/>
      <c r="D880" s="26"/>
      <c r="E880" s="56"/>
      <c r="F880" s="58"/>
      <c r="G880" s="54"/>
      <c r="H880" s="54"/>
      <c r="I880" s="54"/>
      <c r="J880" s="54"/>
      <c r="K880" s="54"/>
      <c r="L880" s="54"/>
      <c r="M880" s="54"/>
      <c r="N880" s="54"/>
      <c r="O880" s="54"/>
      <c r="P880" s="61"/>
      <c r="Q880" s="75"/>
      <c r="R880" s="66"/>
      <c r="T880" s="67">
        <f>$G880+$H880+$L880+IF(ISBLANK($E880),0,$F880*VLOOKUP($E880,'INFO_Matières recyclables'!$I$6:$M$14,2,0))</f>
        <v>0</v>
      </c>
      <c r="U880" s="67">
        <f>$I880+$J880+$K880+$M880+$N880+$O880+$P880+$Q880+$R880+IF(ISBLANK($E880),0,$F880*(1-VLOOKUP($E880,'INFO_Matières recyclables'!$I$6:$M$14,2,0)))</f>
        <v>0</v>
      </c>
      <c r="V880" s="67">
        <f>$G880+$H880+$K880+IF(ISBLANK($E880),0,$F880*VLOOKUP($E880,'INFO_Matières recyclables'!$I$6:$M$14,3,0))</f>
        <v>0</v>
      </c>
      <c r="W880" s="67">
        <f>$I880+$J880+$L880+$M880+$N880+$O880+$P880+$Q880+$R880+IF(ISBLANK($E880),0,$F880*(1-VLOOKUP($E880,'INFO_Matières recyclables'!$I$6:$M$14,3,0)))</f>
        <v>0</v>
      </c>
      <c r="X880" s="67">
        <f>$G880+$H880+$I880+IF(ISBLANK($E880),0,$F880*VLOOKUP($E880,'INFO_Matières recyclables'!$I$6:$M$14,4,0))</f>
        <v>0</v>
      </c>
      <c r="Y880" s="67">
        <f>$J880+$K880+$L880+$M880+$N880+$O880+$P880+$Q880+$R880+IF(ISBLANK($E880),0,$F880*(1-VLOOKUP($E880,'INFO_Matières recyclables'!$I$6:$M$14,4,0)))</f>
        <v>0</v>
      </c>
      <c r="Z880" s="67">
        <f>$G880+$H880+$I880+$J880+IF(ISBLANK($E880),0,$F880*VLOOKUP($E880,'INFO_Matières recyclables'!$I$6:$M$14,5,0))</f>
        <v>0</v>
      </c>
      <c r="AA880" s="67">
        <f>$K880+$L880+$M880+$N880+$O880+$P880+$Q880+$R880+IF(ISBLANK($E880),0,$F880*(1-VLOOKUP($E880,'INFO_Matières recyclables'!$I$6:$M$14,5,0)))</f>
        <v>0</v>
      </c>
    </row>
    <row r="881" spans="2:27" x14ac:dyDescent="0.35">
      <c r="B881" s="5"/>
      <c r="C881" s="5"/>
      <c r="D881" s="26"/>
      <c r="E881" s="56"/>
      <c r="F881" s="58"/>
      <c r="G881" s="54"/>
      <c r="H881" s="54"/>
      <c r="I881" s="54"/>
      <c r="J881" s="54"/>
      <c r="K881" s="54"/>
      <c r="L881" s="54"/>
      <c r="M881" s="54"/>
      <c r="N881" s="54"/>
      <c r="O881" s="54"/>
      <c r="P881" s="61"/>
      <c r="Q881" s="75"/>
      <c r="R881" s="66"/>
      <c r="T881" s="67">
        <f>$G881+$H881+$L881+IF(ISBLANK($E881),0,$F881*VLOOKUP($E881,'INFO_Matières recyclables'!$I$6:$M$14,2,0))</f>
        <v>0</v>
      </c>
      <c r="U881" s="67">
        <f>$I881+$J881+$K881+$M881+$N881+$O881+$P881+$Q881+$R881+IF(ISBLANK($E881),0,$F881*(1-VLOOKUP($E881,'INFO_Matières recyclables'!$I$6:$M$14,2,0)))</f>
        <v>0</v>
      </c>
      <c r="V881" s="67">
        <f>$G881+$H881+$K881+IF(ISBLANK($E881),0,$F881*VLOOKUP($E881,'INFO_Matières recyclables'!$I$6:$M$14,3,0))</f>
        <v>0</v>
      </c>
      <c r="W881" s="67">
        <f>$I881+$J881+$L881+$M881+$N881+$O881+$P881+$Q881+$R881+IF(ISBLANK($E881),0,$F881*(1-VLOOKUP($E881,'INFO_Matières recyclables'!$I$6:$M$14,3,0)))</f>
        <v>0</v>
      </c>
      <c r="X881" s="67">
        <f>$G881+$H881+$I881+IF(ISBLANK($E881),0,$F881*VLOOKUP($E881,'INFO_Matières recyclables'!$I$6:$M$14,4,0))</f>
        <v>0</v>
      </c>
      <c r="Y881" s="67">
        <f>$J881+$K881+$L881+$M881+$N881+$O881+$P881+$Q881+$R881+IF(ISBLANK($E881),0,$F881*(1-VLOOKUP($E881,'INFO_Matières recyclables'!$I$6:$M$14,4,0)))</f>
        <v>0</v>
      </c>
      <c r="Z881" s="67">
        <f>$G881+$H881+$I881+$J881+IF(ISBLANK($E881),0,$F881*VLOOKUP($E881,'INFO_Matières recyclables'!$I$6:$M$14,5,0))</f>
        <v>0</v>
      </c>
      <c r="AA881" s="67">
        <f>$K881+$L881+$M881+$N881+$O881+$P881+$Q881+$R881+IF(ISBLANK($E881),0,$F881*(1-VLOOKUP($E881,'INFO_Matières recyclables'!$I$6:$M$14,5,0)))</f>
        <v>0</v>
      </c>
    </row>
    <row r="882" spans="2:27" x14ac:dyDescent="0.35">
      <c r="B882" s="5"/>
      <c r="C882" s="5"/>
      <c r="D882" s="26"/>
      <c r="E882" s="56"/>
      <c r="F882" s="58"/>
      <c r="G882" s="54"/>
      <c r="H882" s="54"/>
      <c r="I882" s="54"/>
      <c r="J882" s="54"/>
      <c r="K882" s="54"/>
      <c r="L882" s="54"/>
      <c r="M882" s="54"/>
      <c r="N882" s="54"/>
      <c r="O882" s="54"/>
      <c r="P882" s="61"/>
      <c r="Q882" s="75"/>
      <c r="R882" s="66"/>
      <c r="T882" s="67">
        <f>$G882+$H882+$L882+IF(ISBLANK($E882),0,$F882*VLOOKUP($E882,'INFO_Matières recyclables'!$I$6:$M$14,2,0))</f>
        <v>0</v>
      </c>
      <c r="U882" s="67">
        <f>$I882+$J882+$K882+$M882+$N882+$O882+$P882+$Q882+$R882+IF(ISBLANK($E882),0,$F882*(1-VLOOKUP($E882,'INFO_Matières recyclables'!$I$6:$M$14,2,0)))</f>
        <v>0</v>
      </c>
      <c r="V882" s="67">
        <f>$G882+$H882+$K882+IF(ISBLANK($E882),0,$F882*VLOOKUP($E882,'INFO_Matières recyclables'!$I$6:$M$14,3,0))</f>
        <v>0</v>
      </c>
      <c r="W882" s="67">
        <f>$I882+$J882+$L882+$M882+$N882+$O882+$P882+$Q882+$R882+IF(ISBLANK($E882),0,$F882*(1-VLOOKUP($E882,'INFO_Matières recyclables'!$I$6:$M$14,3,0)))</f>
        <v>0</v>
      </c>
      <c r="X882" s="67">
        <f>$G882+$H882+$I882+IF(ISBLANK($E882),0,$F882*VLOOKUP($E882,'INFO_Matières recyclables'!$I$6:$M$14,4,0))</f>
        <v>0</v>
      </c>
      <c r="Y882" s="67">
        <f>$J882+$K882+$L882+$M882+$N882+$O882+$P882+$Q882+$R882+IF(ISBLANK($E882),0,$F882*(1-VLOOKUP($E882,'INFO_Matières recyclables'!$I$6:$M$14,4,0)))</f>
        <v>0</v>
      </c>
      <c r="Z882" s="67">
        <f>$G882+$H882+$I882+$J882+IF(ISBLANK($E882),0,$F882*VLOOKUP($E882,'INFO_Matières recyclables'!$I$6:$M$14,5,0))</f>
        <v>0</v>
      </c>
      <c r="AA882" s="67">
        <f>$K882+$L882+$M882+$N882+$O882+$P882+$Q882+$R882+IF(ISBLANK($E882),0,$F882*(1-VLOOKUP($E882,'INFO_Matières recyclables'!$I$6:$M$14,5,0)))</f>
        <v>0</v>
      </c>
    </row>
    <row r="883" spans="2:27" x14ac:dyDescent="0.35">
      <c r="B883" s="5"/>
      <c r="C883" s="5"/>
      <c r="D883" s="26"/>
      <c r="E883" s="56"/>
      <c r="F883" s="58"/>
      <c r="G883" s="54"/>
      <c r="H883" s="54"/>
      <c r="I883" s="54"/>
      <c r="J883" s="54"/>
      <c r="K883" s="54"/>
      <c r="L883" s="54"/>
      <c r="M883" s="54"/>
      <c r="N883" s="54"/>
      <c r="O883" s="54"/>
      <c r="P883" s="61"/>
      <c r="Q883" s="75"/>
      <c r="R883" s="66"/>
      <c r="T883" s="67">
        <f>$G883+$H883+$L883+IF(ISBLANK($E883),0,$F883*VLOOKUP($E883,'INFO_Matières recyclables'!$I$6:$M$14,2,0))</f>
        <v>0</v>
      </c>
      <c r="U883" s="67">
        <f>$I883+$J883+$K883+$M883+$N883+$O883+$P883+$Q883+$R883+IF(ISBLANK($E883),0,$F883*(1-VLOOKUP($E883,'INFO_Matières recyclables'!$I$6:$M$14,2,0)))</f>
        <v>0</v>
      </c>
      <c r="V883" s="67">
        <f>$G883+$H883+$K883+IF(ISBLANK($E883),0,$F883*VLOOKUP($E883,'INFO_Matières recyclables'!$I$6:$M$14,3,0))</f>
        <v>0</v>
      </c>
      <c r="W883" s="67">
        <f>$I883+$J883+$L883+$M883+$N883+$O883+$P883+$Q883+$R883+IF(ISBLANK($E883),0,$F883*(1-VLOOKUP($E883,'INFO_Matières recyclables'!$I$6:$M$14,3,0)))</f>
        <v>0</v>
      </c>
      <c r="X883" s="67">
        <f>$G883+$H883+$I883+IF(ISBLANK($E883),0,$F883*VLOOKUP($E883,'INFO_Matières recyclables'!$I$6:$M$14,4,0))</f>
        <v>0</v>
      </c>
      <c r="Y883" s="67">
        <f>$J883+$K883+$L883+$M883+$N883+$O883+$P883+$Q883+$R883+IF(ISBLANK($E883),0,$F883*(1-VLOOKUP($E883,'INFO_Matières recyclables'!$I$6:$M$14,4,0)))</f>
        <v>0</v>
      </c>
      <c r="Z883" s="67">
        <f>$G883+$H883+$I883+$J883+IF(ISBLANK($E883),0,$F883*VLOOKUP($E883,'INFO_Matières recyclables'!$I$6:$M$14,5,0))</f>
        <v>0</v>
      </c>
      <c r="AA883" s="67">
        <f>$K883+$L883+$M883+$N883+$O883+$P883+$Q883+$R883+IF(ISBLANK($E883),0,$F883*(1-VLOOKUP($E883,'INFO_Matières recyclables'!$I$6:$M$14,5,0)))</f>
        <v>0</v>
      </c>
    </row>
    <row r="884" spans="2:27" x14ac:dyDescent="0.35">
      <c r="B884" s="5"/>
      <c r="C884" s="5"/>
      <c r="D884" s="26"/>
      <c r="E884" s="56"/>
      <c r="F884" s="58"/>
      <c r="G884" s="54"/>
      <c r="H884" s="54"/>
      <c r="I884" s="54"/>
      <c r="J884" s="54"/>
      <c r="K884" s="54"/>
      <c r="L884" s="54"/>
      <c r="M884" s="54"/>
      <c r="N884" s="54"/>
      <c r="O884" s="54"/>
      <c r="P884" s="61"/>
      <c r="Q884" s="75"/>
      <c r="R884" s="66"/>
      <c r="T884" s="67">
        <f>$G884+$H884+$L884+IF(ISBLANK($E884),0,$F884*VLOOKUP($E884,'INFO_Matières recyclables'!$I$6:$M$14,2,0))</f>
        <v>0</v>
      </c>
      <c r="U884" s="67">
        <f>$I884+$J884+$K884+$M884+$N884+$O884+$P884+$Q884+$R884+IF(ISBLANK($E884),0,$F884*(1-VLOOKUP($E884,'INFO_Matières recyclables'!$I$6:$M$14,2,0)))</f>
        <v>0</v>
      </c>
      <c r="V884" s="67">
        <f>$G884+$H884+$K884+IF(ISBLANK($E884),0,$F884*VLOOKUP($E884,'INFO_Matières recyclables'!$I$6:$M$14,3,0))</f>
        <v>0</v>
      </c>
      <c r="W884" s="67">
        <f>$I884+$J884+$L884+$M884+$N884+$O884+$P884+$Q884+$R884+IF(ISBLANK($E884),0,$F884*(1-VLOOKUP($E884,'INFO_Matières recyclables'!$I$6:$M$14,3,0)))</f>
        <v>0</v>
      </c>
      <c r="X884" s="67">
        <f>$G884+$H884+$I884+IF(ISBLANK($E884),0,$F884*VLOOKUP($E884,'INFO_Matières recyclables'!$I$6:$M$14,4,0))</f>
        <v>0</v>
      </c>
      <c r="Y884" s="67">
        <f>$J884+$K884+$L884+$M884+$N884+$O884+$P884+$Q884+$R884+IF(ISBLANK($E884),0,$F884*(1-VLOOKUP($E884,'INFO_Matières recyclables'!$I$6:$M$14,4,0)))</f>
        <v>0</v>
      </c>
      <c r="Z884" s="67">
        <f>$G884+$H884+$I884+$J884+IF(ISBLANK($E884),0,$F884*VLOOKUP($E884,'INFO_Matières recyclables'!$I$6:$M$14,5,0))</f>
        <v>0</v>
      </c>
      <c r="AA884" s="67">
        <f>$K884+$L884+$M884+$N884+$O884+$P884+$Q884+$R884+IF(ISBLANK($E884),0,$F884*(1-VLOOKUP($E884,'INFO_Matières recyclables'!$I$6:$M$14,5,0)))</f>
        <v>0</v>
      </c>
    </row>
    <row r="885" spans="2:27" x14ac:dyDescent="0.35">
      <c r="B885" s="5"/>
      <c r="C885" s="5"/>
      <c r="D885" s="26"/>
      <c r="E885" s="56"/>
      <c r="F885" s="58"/>
      <c r="G885" s="54"/>
      <c r="H885" s="54"/>
      <c r="I885" s="54"/>
      <c r="J885" s="54"/>
      <c r="K885" s="54"/>
      <c r="L885" s="54"/>
      <c r="M885" s="54"/>
      <c r="N885" s="54"/>
      <c r="O885" s="54"/>
      <c r="P885" s="61"/>
      <c r="Q885" s="75"/>
      <c r="R885" s="66"/>
      <c r="T885" s="67">
        <f>$G885+$H885+$L885+IF(ISBLANK($E885),0,$F885*VLOOKUP($E885,'INFO_Matières recyclables'!$I$6:$M$14,2,0))</f>
        <v>0</v>
      </c>
      <c r="U885" s="67">
        <f>$I885+$J885+$K885+$M885+$N885+$O885+$P885+$Q885+$R885+IF(ISBLANK($E885),0,$F885*(1-VLOOKUP($E885,'INFO_Matières recyclables'!$I$6:$M$14,2,0)))</f>
        <v>0</v>
      </c>
      <c r="V885" s="67">
        <f>$G885+$H885+$K885+IF(ISBLANK($E885),0,$F885*VLOOKUP($E885,'INFO_Matières recyclables'!$I$6:$M$14,3,0))</f>
        <v>0</v>
      </c>
      <c r="W885" s="67">
        <f>$I885+$J885+$L885+$M885+$N885+$O885+$P885+$Q885+$R885+IF(ISBLANK($E885),0,$F885*(1-VLOOKUP($E885,'INFO_Matières recyclables'!$I$6:$M$14,3,0)))</f>
        <v>0</v>
      </c>
      <c r="X885" s="67">
        <f>$G885+$H885+$I885+IF(ISBLANK($E885),0,$F885*VLOOKUP($E885,'INFO_Matières recyclables'!$I$6:$M$14,4,0))</f>
        <v>0</v>
      </c>
      <c r="Y885" s="67">
        <f>$J885+$K885+$L885+$M885+$N885+$O885+$P885+$Q885+$R885+IF(ISBLANK($E885),0,$F885*(1-VLOOKUP($E885,'INFO_Matières recyclables'!$I$6:$M$14,4,0)))</f>
        <v>0</v>
      </c>
      <c r="Z885" s="67">
        <f>$G885+$H885+$I885+$J885+IF(ISBLANK($E885),0,$F885*VLOOKUP($E885,'INFO_Matières recyclables'!$I$6:$M$14,5,0))</f>
        <v>0</v>
      </c>
      <c r="AA885" s="67">
        <f>$K885+$L885+$M885+$N885+$O885+$P885+$Q885+$R885+IF(ISBLANK($E885),0,$F885*(1-VLOOKUP($E885,'INFO_Matières recyclables'!$I$6:$M$14,5,0)))</f>
        <v>0</v>
      </c>
    </row>
    <row r="886" spans="2:27" x14ac:dyDescent="0.35">
      <c r="B886" s="5"/>
      <c r="C886" s="5"/>
      <c r="D886" s="26"/>
      <c r="E886" s="56"/>
      <c r="F886" s="58"/>
      <c r="G886" s="54"/>
      <c r="H886" s="54"/>
      <c r="I886" s="54"/>
      <c r="J886" s="54"/>
      <c r="K886" s="54"/>
      <c r="L886" s="54"/>
      <c r="M886" s="54"/>
      <c r="N886" s="54"/>
      <c r="O886" s="54"/>
      <c r="P886" s="61"/>
      <c r="Q886" s="75"/>
      <c r="R886" s="66"/>
      <c r="T886" s="67">
        <f>$G886+$H886+$L886+IF(ISBLANK($E886),0,$F886*VLOOKUP($E886,'INFO_Matières recyclables'!$I$6:$M$14,2,0))</f>
        <v>0</v>
      </c>
      <c r="U886" s="67">
        <f>$I886+$J886+$K886+$M886+$N886+$O886+$P886+$Q886+$R886+IF(ISBLANK($E886),0,$F886*(1-VLOOKUP($E886,'INFO_Matières recyclables'!$I$6:$M$14,2,0)))</f>
        <v>0</v>
      </c>
      <c r="V886" s="67">
        <f>$G886+$H886+$K886+IF(ISBLANK($E886),0,$F886*VLOOKUP($E886,'INFO_Matières recyclables'!$I$6:$M$14,3,0))</f>
        <v>0</v>
      </c>
      <c r="W886" s="67">
        <f>$I886+$J886+$L886+$M886+$N886+$O886+$P886+$Q886+$R886+IF(ISBLANK($E886),0,$F886*(1-VLOOKUP($E886,'INFO_Matières recyclables'!$I$6:$M$14,3,0)))</f>
        <v>0</v>
      </c>
      <c r="X886" s="67">
        <f>$G886+$H886+$I886+IF(ISBLANK($E886),0,$F886*VLOOKUP($E886,'INFO_Matières recyclables'!$I$6:$M$14,4,0))</f>
        <v>0</v>
      </c>
      <c r="Y886" s="67">
        <f>$J886+$K886+$L886+$M886+$N886+$O886+$P886+$Q886+$R886+IF(ISBLANK($E886),0,$F886*(1-VLOOKUP($E886,'INFO_Matières recyclables'!$I$6:$M$14,4,0)))</f>
        <v>0</v>
      </c>
      <c r="Z886" s="67">
        <f>$G886+$H886+$I886+$J886+IF(ISBLANK($E886),0,$F886*VLOOKUP($E886,'INFO_Matières recyclables'!$I$6:$M$14,5,0))</f>
        <v>0</v>
      </c>
      <c r="AA886" s="67">
        <f>$K886+$L886+$M886+$N886+$O886+$P886+$Q886+$R886+IF(ISBLANK($E886),0,$F886*(1-VLOOKUP($E886,'INFO_Matières recyclables'!$I$6:$M$14,5,0)))</f>
        <v>0</v>
      </c>
    </row>
    <row r="887" spans="2:27" x14ac:dyDescent="0.35">
      <c r="B887" s="5"/>
      <c r="C887" s="5"/>
      <c r="D887" s="26"/>
      <c r="E887" s="56"/>
      <c r="F887" s="58"/>
      <c r="G887" s="54"/>
      <c r="H887" s="54"/>
      <c r="I887" s="54"/>
      <c r="J887" s="54"/>
      <c r="K887" s="54"/>
      <c r="L887" s="54"/>
      <c r="M887" s="54"/>
      <c r="N887" s="54"/>
      <c r="O887" s="54"/>
      <c r="P887" s="61"/>
      <c r="Q887" s="75"/>
      <c r="R887" s="66"/>
      <c r="T887" s="67">
        <f>$G887+$H887+$L887+IF(ISBLANK($E887),0,$F887*VLOOKUP($E887,'INFO_Matières recyclables'!$I$6:$M$14,2,0))</f>
        <v>0</v>
      </c>
      <c r="U887" s="67">
        <f>$I887+$J887+$K887+$M887+$N887+$O887+$P887+$Q887+$R887+IF(ISBLANK($E887),0,$F887*(1-VLOOKUP($E887,'INFO_Matières recyclables'!$I$6:$M$14,2,0)))</f>
        <v>0</v>
      </c>
      <c r="V887" s="67">
        <f>$G887+$H887+$K887+IF(ISBLANK($E887),0,$F887*VLOOKUP($E887,'INFO_Matières recyclables'!$I$6:$M$14,3,0))</f>
        <v>0</v>
      </c>
      <c r="W887" s="67">
        <f>$I887+$J887+$L887+$M887+$N887+$O887+$P887+$Q887+$R887+IF(ISBLANK($E887),0,$F887*(1-VLOOKUP($E887,'INFO_Matières recyclables'!$I$6:$M$14,3,0)))</f>
        <v>0</v>
      </c>
      <c r="X887" s="67">
        <f>$G887+$H887+$I887+IF(ISBLANK($E887),0,$F887*VLOOKUP($E887,'INFO_Matières recyclables'!$I$6:$M$14,4,0))</f>
        <v>0</v>
      </c>
      <c r="Y887" s="67">
        <f>$J887+$K887+$L887+$M887+$N887+$O887+$P887+$Q887+$R887+IF(ISBLANK($E887),0,$F887*(1-VLOOKUP($E887,'INFO_Matières recyclables'!$I$6:$M$14,4,0)))</f>
        <v>0</v>
      </c>
      <c r="Z887" s="67">
        <f>$G887+$H887+$I887+$J887+IF(ISBLANK($E887),0,$F887*VLOOKUP($E887,'INFO_Matières recyclables'!$I$6:$M$14,5,0))</f>
        <v>0</v>
      </c>
      <c r="AA887" s="67">
        <f>$K887+$L887+$M887+$N887+$O887+$P887+$Q887+$R887+IF(ISBLANK($E887),0,$F887*(1-VLOOKUP($E887,'INFO_Matières recyclables'!$I$6:$M$14,5,0)))</f>
        <v>0</v>
      </c>
    </row>
    <row r="888" spans="2:27" x14ac:dyDescent="0.35">
      <c r="B888" s="5"/>
      <c r="C888" s="5"/>
      <c r="D888" s="26"/>
      <c r="E888" s="56"/>
      <c r="F888" s="58"/>
      <c r="G888" s="54"/>
      <c r="H888" s="54"/>
      <c r="I888" s="54"/>
      <c r="J888" s="54"/>
      <c r="K888" s="54"/>
      <c r="L888" s="54"/>
      <c r="M888" s="54"/>
      <c r="N888" s="54"/>
      <c r="O888" s="54"/>
      <c r="P888" s="61"/>
      <c r="Q888" s="75"/>
      <c r="R888" s="66"/>
      <c r="T888" s="67">
        <f>$G888+$H888+$L888+IF(ISBLANK($E888),0,$F888*VLOOKUP($E888,'INFO_Matières recyclables'!$I$6:$M$14,2,0))</f>
        <v>0</v>
      </c>
      <c r="U888" s="67">
        <f>$I888+$J888+$K888+$M888+$N888+$O888+$P888+$Q888+$R888+IF(ISBLANK($E888),0,$F888*(1-VLOOKUP($E888,'INFO_Matières recyclables'!$I$6:$M$14,2,0)))</f>
        <v>0</v>
      </c>
      <c r="V888" s="67">
        <f>$G888+$H888+$K888+IF(ISBLANK($E888),0,$F888*VLOOKUP($E888,'INFO_Matières recyclables'!$I$6:$M$14,3,0))</f>
        <v>0</v>
      </c>
      <c r="W888" s="67">
        <f>$I888+$J888+$L888+$M888+$N888+$O888+$P888+$Q888+$R888+IF(ISBLANK($E888),0,$F888*(1-VLOOKUP($E888,'INFO_Matières recyclables'!$I$6:$M$14,3,0)))</f>
        <v>0</v>
      </c>
      <c r="X888" s="67">
        <f>$G888+$H888+$I888+IF(ISBLANK($E888),0,$F888*VLOOKUP($E888,'INFO_Matières recyclables'!$I$6:$M$14,4,0))</f>
        <v>0</v>
      </c>
      <c r="Y888" s="67">
        <f>$J888+$K888+$L888+$M888+$N888+$O888+$P888+$Q888+$R888+IF(ISBLANK($E888),0,$F888*(1-VLOOKUP($E888,'INFO_Matières recyclables'!$I$6:$M$14,4,0)))</f>
        <v>0</v>
      </c>
      <c r="Z888" s="67">
        <f>$G888+$H888+$I888+$J888+IF(ISBLANK($E888),0,$F888*VLOOKUP($E888,'INFO_Matières recyclables'!$I$6:$M$14,5,0))</f>
        <v>0</v>
      </c>
      <c r="AA888" s="67">
        <f>$K888+$L888+$M888+$N888+$O888+$P888+$Q888+$R888+IF(ISBLANK($E888),0,$F888*(1-VLOOKUP($E888,'INFO_Matières recyclables'!$I$6:$M$14,5,0)))</f>
        <v>0</v>
      </c>
    </row>
    <row r="889" spans="2:27" x14ac:dyDescent="0.35">
      <c r="B889" s="5"/>
      <c r="C889" s="5"/>
      <c r="D889" s="26"/>
      <c r="E889" s="56"/>
      <c r="F889" s="58"/>
      <c r="G889" s="54"/>
      <c r="H889" s="54"/>
      <c r="I889" s="54"/>
      <c r="J889" s="54"/>
      <c r="K889" s="54"/>
      <c r="L889" s="54"/>
      <c r="M889" s="54"/>
      <c r="N889" s="54"/>
      <c r="O889" s="54"/>
      <c r="P889" s="61"/>
      <c r="Q889" s="75"/>
      <c r="R889" s="66"/>
      <c r="T889" s="67">
        <f>$G889+$H889+$L889+IF(ISBLANK($E889),0,$F889*VLOOKUP($E889,'INFO_Matières recyclables'!$I$6:$M$14,2,0))</f>
        <v>0</v>
      </c>
      <c r="U889" s="67">
        <f>$I889+$J889+$K889+$M889+$N889+$O889+$P889+$Q889+$R889+IF(ISBLANK($E889),0,$F889*(1-VLOOKUP($E889,'INFO_Matières recyclables'!$I$6:$M$14,2,0)))</f>
        <v>0</v>
      </c>
      <c r="V889" s="67">
        <f>$G889+$H889+$K889+IF(ISBLANK($E889),0,$F889*VLOOKUP($E889,'INFO_Matières recyclables'!$I$6:$M$14,3,0))</f>
        <v>0</v>
      </c>
      <c r="W889" s="67">
        <f>$I889+$J889+$L889+$M889+$N889+$O889+$P889+$Q889+$R889+IF(ISBLANK($E889),0,$F889*(1-VLOOKUP($E889,'INFO_Matières recyclables'!$I$6:$M$14,3,0)))</f>
        <v>0</v>
      </c>
      <c r="X889" s="67">
        <f>$G889+$H889+$I889+IF(ISBLANK($E889),0,$F889*VLOOKUP($E889,'INFO_Matières recyclables'!$I$6:$M$14,4,0))</f>
        <v>0</v>
      </c>
      <c r="Y889" s="67">
        <f>$J889+$K889+$L889+$M889+$N889+$O889+$P889+$Q889+$R889+IF(ISBLANK($E889),0,$F889*(1-VLOOKUP($E889,'INFO_Matières recyclables'!$I$6:$M$14,4,0)))</f>
        <v>0</v>
      </c>
      <c r="Z889" s="67">
        <f>$G889+$H889+$I889+$J889+IF(ISBLANK($E889),0,$F889*VLOOKUP($E889,'INFO_Matières recyclables'!$I$6:$M$14,5,0))</f>
        <v>0</v>
      </c>
      <c r="AA889" s="67">
        <f>$K889+$L889+$M889+$N889+$O889+$P889+$Q889+$R889+IF(ISBLANK($E889),0,$F889*(1-VLOOKUP($E889,'INFO_Matières recyclables'!$I$6:$M$14,5,0)))</f>
        <v>0</v>
      </c>
    </row>
    <row r="890" spans="2:27" x14ac:dyDescent="0.35">
      <c r="B890" s="5"/>
      <c r="C890" s="5"/>
      <c r="D890" s="26"/>
      <c r="E890" s="56"/>
      <c r="F890" s="58"/>
      <c r="G890" s="54"/>
      <c r="H890" s="54"/>
      <c r="I890" s="54"/>
      <c r="J890" s="54"/>
      <c r="K890" s="54"/>
      <c r="L890" s="54"/>
      <c r="M890" s="54"/>
      <c r="N890" s="54"/>
      <c r="O890" s="54"/>
      <c r="P890" s="61"/>
      <c r="Q890" s="75"/>
      <c r="R890" s="66"/>
      <c r="T890" s="67">
        <f>$G890+$H890+$L890+IF(ISBLANK($E890),0,$F890*VLOOKUP($E890,'INFO_Matières recyclables'!$I$6:$M$14,2,0))</f>
        <v>0</v>
      </c>
      <c r="U890" s="67">
        <f>$I890+$J890+$K890+$M890+$N890+$O890+$P890+$Q890+$R890+IF(ISBLANK($E890),0,$F890*(1-VLOOKUP($E890,'INFO_Matières recyclables'!$I$6:$M$14,2,0)))</f>
        <v>0</v>
      </c>
      <c r="V890" s="67">
        <f>$G890+$H890+$K890+IF(ISBLANK($E890),0,$F890*VLOOKUP($E890,'INFO_Matières recyclables'!$I$6:$M$14,3,0))</f>
        <v>0</v>
      </c>
      <c r="W890" s="67">
        <f>$I890+$J890+$L890+$M890+$N890+$O890+$P890+$Q890+$R890+IF(ISBLANK($E890),0,$F890*(1-VLOOKUP($E890,'INFO_Matières recyclables'!$I$6:$M$14,3,0)))</f>
        <v>0</v>
      </c>
      <c r="X890" s="67">
        <f>$G890+$H890+$I890+IF(ISBLANK($E890),0,$F890*VLOOKUP($E890,'INFO_Matières recyclables'!$I$6:$M$14,4,0))</f>
        <v>0</v>
      </c>
      <c r="Y890" s="67">
        <f>$J890+$K890+$L890+$M890+$N890+$O890+$P890+$Q890+$R890+IF(ISBLANK($E890),0,$F890*(1-VLOOKUP($E890,'INFO_Matières recyclables'!$I$6:$M$14,4,0)))</f>
        <v>0</v>
      </c>
      <c r="Z890" s="67">
        <f>$G890+$H890+$I890+$J890+IF(ISBLANK($E890),0,$F890*VLOOKUP($E890,'INFO_Matières recyclables'!$I$6:$M$14,5,0))</f>
        <v>0</v>
      </c>
      <c r="AA890" s="67">
        <f>$K890+$L890+$M890+$N890+$O890+$P890+$Q890+$R890+IF(ISBLANK($E890),0,$F890*(1-VLOOKUP($E890,'INFO_Matières recyclables'!$I$6:$M$14,5,0)))</f>
        <v>0</v>
      </c>
    </row>
    <row r="891" spans="2:27" x14ac:dyDescent="0.35">
      <c r="B891" s="5"/>
      <c r="C891" s="5"/>
      <c r="D891" s="26"/>
      <c r="E891" s="56"/>
      <c r="F891" s="58"/>
      <c r="G891" s="54"/>
      <c r="H891" s="54"/>
      <c r="I891" s="54"/>
      <c r="J891" s="54"/>
      <c r="K891" s="54"/>
      <c r="L891" s="54"/>
      <c r="M891" s="54"/>
      <c r="N891" s="54"/>
      <c r="O891" s="54"/>
      <c r="P891" s="61"/>
      <c r="Q891" s="75"/>
      <c r="R891" s="66"/>
      <c r="T891" s="67">
        <f>$G891+$H891+$L891+IF(ISBLANK($E891),0,$F891*VLOOKUP($E891,'INFO_Matières recyclables'!$I$6:$M$14,2,0))</f>
        <v>0</v>
      </c>
      <c r="U891" s="67">
        <f>$I891+$J891+$K891+$M891+$N891+$O891+$P891+$Q891+$R891+IF(ISBLANK($E891),0,$F891*(1-VLOOKUP($E891,'INFO_Matières recyclables'!$I$6:$M$14,2,0)))</f>
        <v>0</v>
      </c>
      <c r="V891" s="67">
        <f>$G891+$H891+$K891+IF(ISBLANK($E891),0,$F891*VLOOKUP($E891,'INFO_Matières recyclables'!$I$6:$M$14,3,0))</f>
        <v>0</v>
      </c>
      <c r="W891" s="67">
        <f>$I891+$J891+$L891+$M891+$N891+$O891+$P891+$Q891+$R891+IF(ISBLANK($E891),0,$F891*(1-VLOOKUP($E891,'INFO_Matières recyclables'!$I$6:$M$14,3,0)))</f>
        <v>0</v>
      </c>
      <c r="X891" s="67">
        <f>$G891+$H891+$I891+IF(ISBLANK($E891),0,$F891*VLOOKUP($E891,'INFO_Matières recyclables'!$I$6:$M$14,4,0))</f>
        <v>0</v>
      </c>
      <c r="Y891" s="67">
        <f>$J891+$K891+$L891+$M891+$N891+$O891+$P891+$Q891+$R891+IF(ISBLANK($E891),0,$F891*(1-VLOOKUP($E891,'INFO_Matières recyclables'!$I$6:$M$14,4,0)))</f>
        <v>0</v>
      </c>
      <c r="Z891" s="67">
        <f>$G891+$H891+$I891+$J891+IF(ISBLANK($E891),0,$F891*VLOOKUP($E891,'INFO_Matières recyclables'!$I$6:$M$14,5,0))</f>
        <v>0</v>
      </c>
      <c r="AA891" s="67">
        <f>$K891+$L891+$M891+$N891+$O891+$P891+$Q891+$R891+IF(ISBLANK($E891),0,$F891*(1-VLOOKUP($E891,'INFO_Matières recyclables'!$I$6:$M$14,5,0)))</f>
        <v>0</v>
      </c>
    </row>
    <row r="892" spans="2:27" x14ac:dyDescent="0.35">
      <c r="B892" s="5"/>
      <c r="C892" s="5"/>
      <c r="D892" s="26"/>
      <c r="E892" s="56"/>
      <c r="F892" s="58"/>
      <c r="G892" s="54"/>
      <c r="H892" s="54"/>
      <c r="I892" s="54"/>
      <c r="J892" s="54"/>
      <c r="K892" s="54"/>
      <c r="L892" s="54"/>
      <c r="M892" s="54"/>
      <c r="N892" s="54"/>
      <c r="O892" s="54"/>
      <c r="P892" s="61"/>
      <c r="Q892" s="75"/>
      <c r="R892" s="66"/>
      <c r="T892" s="67">
        <f>$G892+$H892+$L892+IF(ISBLANK($E892),0,$F892*VLOOKUP($E892,'INFO_Matières recyclables'!$I$6:$M$14,2,0))</f>
        <v>0</v>
      </c>
      <c r="U892" s="67">
        <f>$I892+$J892+$K892+$M892+$N892+$O892+$P892+$Q892+$R892+IF(ISBLANK($E892),0,$F892*(1-VLOOKUP($E892,'INFO_Matières recyclables'!$I$6:$M$14,2,0)))</f>
        <v>0</v>
      </c>
      <c r="V892" s="67">
        <f>$G892+$H892+$K892+IF(ISBLANK($E892),0,$F892*VLOOKUP($E892,'INFO_Matières recyclables'!$I$6:$M$14,3,0))</f>
        <v>0</v>
      </c>
      <c r="W892" s="67">
        <f>$I892+$J892+$L892+$M892+$N892+$O892+$P892+$Q892+$R892+IF(ISBLANK($E892),0,$F892*(1-VLOOKUP($E892,'INFO_Matières recyclables'!$I$6:$M$14,3,0)))</f>
        <v>0</v>
      </c>
      <c r="X892" s="67">
        <f>$G892+$H892+$I892+IF(ISBLANK($E892),0,$F892*VLOOKUP($E892,'INFO_Matières recyclables'!$I$6:$M$14,4,0))</f>
        <v>0</v>
      </c>
      <c r="Y892" s="67">
        <f>$J892+$K892+$L892+$M892+$N892+$O892+$P892+$Q892+$R892+IF(ISBLANK($E892),0,$F892*(1-VLOOKUP($E892,'INFO_Matières recyclables'!$I$6:$M$14,4,0)))</f>
        <v>0</v>
      </c>
      <c r="Z892" s="67">
        <f>$G892+$H892+$I892+$J892+IF(ISBLANK($E892),0,$F892*VLOOKUP($E892,'INFO_Matières recyclables'!$I$6:$M$14,5,0))</f>
        <v>0</v>
      </c>
      <c r="AA892" s="67">
        <f>$K892+$L892+$M892+$N892+$O892+$P892+$Q892+$R892+IF(ISBLANK($E892),0,$F892*(1-VLOOKUP($E892,'INFO_Matières recyclables'!$I$6:$M$14,5,0)))</f>
        <v>0</v>
      </c>
    </row>
    <row r="893" spans="2:27" x14ac:dyDescent="0.35">
      <c r="B893" s="5"/>
      <c r="C893" s="5"/>
      <c r="D893" s="26"/>
      <c r="E893" s="56"/>
      <c r="F893" s="58"/>
      <c r="G893" s="54"/>
      <c r="H893" s="54"/>
      <c r="I893" s="54"/>
      <c r="J893" s="54"/>
      <c r="K893" s="54"/>
      <c r="L893" s="54"/>
      <c r="M893" s="54"/>
      <c r="N893" s="54"/>
      <c r="O893" s="54"/>
      <c r="P893" s="61"/>
      <c r="Q893" s="75"/>
      <c r="R893" s="66"/>
      <c r="T893" s="67">
        <f>$G893+$H893+$L893+IF(ISBLANK($E893),0,$F893*VLOOKUP($E893,'INFO_Matières recyclables'!$I$6:$M$14,2,0))</f>
        <v>0</v>
      </c>
      <c r="U893" s="67">
        <f>$I893+$J893+$K893+$M893+$N893+$O893+$P893+$Q893+$R893+IF(ISBLANK($E893),0,$F893*(1-VLOOKUP($E893,'INFO_Matières recyclables'!$I$6:$M$14,2,0)))</f>
        <v>0</v>
      </c>
      <c r="V893" s="67">
        <f>$G893+$H893+$K893+IF(ISBLANK($E893),0,$F893*VLOOKUP($E893,'INFO_Matières recyclables'!$I$6:$M$14,3,0))</f>
        <v>0</v>
      </c>
      <c r="W893" s="67">
        <f>$I893+$J893+$L893+$M893+$N893+$O893+$P893+$Q893+$R893+IF(ISBLANK($E893),0,$F893*(1-VLOOKUP($E893,'INFO_Matières recyclables'!$I$6:$M$14,3,0)))</f>
        <v>0</v>
      </c>
      <c r="X893" s="67">
        <f>$G893+$H893+$I893+IF(ISBLANK($E893),0,$F893*VLOOKUP($E893,'INFO_Matières recyclables'!$I$6:$M$14,4,0))</f>
        <v>0</v>
      </c>
      <c r="Y893" s="67">
        <f>$J893+$K893+$L893+$M893+$N893+$O893+$P893+$Q893+$R893+IF(ISBLANK($E893),0,$F893*(1-VLOOKUP($E893,'INFO_Matières recyclables'!$I$6:$M$14,4,0)))</f>
        <v>0</v>
      </c>
      <c r="Z893" s="67">
        <f>$G893+$H893+$I893+$J893+IF(ISBLANK($E893),0,$F893*VLOOKUP($E893,'INFO_Matières recyclables'!$I$6:$M$14,5,0))</f>
        <v>0</v>
      </c>
      <c r="AA893" s="67">
        <f>$K893+$L893+$M893+$N893+$O893+$P893+$Q893+$R893+IF(ISBLANK($E893),0,$F893*(1-VLOOKUP($E893,'INFO_Matières recyclables'!$I$6:$M$14,5,0)))</f>
        <v>0</v>
      </c>
    </row>
    <row r="894" spans="2:27" x14ac:dyDescent="0.35">
      <c r="B894" s="5"/>
      <c r="C894" s="5"/>
      <c r="D894" s="26"/>
      <c r="E894" s="56"/>
      <c r="F894" s="58"/>
      <c r="G894" s="54"/>
      <c r="H894" s="54"/>
      <c r="I894" s="54"/>
      <c r="J894" s="54"/>
      <c r="K894" s="54"/>
      <c r="L894" s="54"/>
      <c r="M894" s="54"/>
      <c r="N894" s="54"/>
      <c r="O894" s="54"/>
      <c r="P894" s="61"/>
      <c r="Q894" s="75"/>
      <c r="R894" s="66"/>
      <c r="T894" s="67">
        <f>$G894+$H894+$L894+IF(ISBLANK($E894),0,$F894*VLOOKUP($E894,'INFO_Matières recyclables'!$I$6:$M$14,2,0))</f>
        <v>0</v>
      </c>
      <c r="U894" s="67">
        <f>$I894+$J894+$K894+$M894+$N894+$O894+$P894+$Q894+$R894+IF(ISBLANK($E894),0,$F894*(1-VLOOKUP($E894,'INFO_Matières recyclables'!$I$6:$M$14,2,0)))</f>
        <v>0</v>
      </c>
      <c r="V894" s="67">
        <f>$G894+$H894+$K894+IF(ISBLANK($E894),0,$F894*VLOOKUP($E894,'INFO_Matières recyclables'!$I$6:$M$14,3,0))</f>
        <v>0</v>
      </c>
      <c r="W894" s="67">
        <f>$I894+$J894+$L894+$M894+$N894+$O894+$P894+$Q894+$R894+IF(ISBLANK($E894),0,$F894*(1-VLOOKUP($E894,'INFO_Matières recyclables'!$I$6:$M$14,3,0)))</f>
        <v>0</v>
      </c>
      <c r="X894" s="67">
        <f>$G894+$H894+$I894+IF(ISBLANK($E894),0,$F894*VLOOKUP($E894,'INFO_Matières recyclables'!$I$6:$M$14,4,0))</f>
        <v>0</v>
      </c>
      <c r="Y894" s="67">
        <f>$J894+$K894+$L894+$M894+$N894+$O894+$P894+$Q894+$R894+IF(ISBLANK($E894),0,$F894*(1-VLOOKUP($E894,'INFO_Matières recyclables'!$I$6:$M$14,4,0)))</f>
        <v>0</v>
      </c>
      <c r="Z894" s="67">
        <f>$G894+$H894+$I894+$J894+IF(ISBLANK($E894),0,$F894*VLOOKUP($E894,'INFO_Matières recyclables'!$I$6:$M$14,5,0))</f>
        <v>0</v>
      </c>
      <c r="AA894" s="67">
        <f>$K894+$L894+$M894+$N894+$O894+$P894+$Q894+$R894+IF(ISBLANK($E894),0,$F894*(1-VLOOKUP($E894,'INFO_Matières recyclables'!$I$6:$M$14,5,0)))</f>
        <v>0</v>
      </c>
    </row>
    <row r="895" spans="2:27" x14ac:dyDescent="0.35">
      <c r="B895" s="5"/>
      <c r="C895" s="5"/>
      <c r="D895" s="26"/>
      <c r="E895" s="56"/>
      <c r="F895" s="58"/>
      <c r="G895" s="54"/>
      <c r="H895" s="54"/>
      <c r="I895" s="54"/>
      <c r="J895" s="54"/>
      <c r="K895" s="54"/>
      <c r="L895" s="54"/>
      <c r="M895" s="54"/>
      <c r="N895" s="54"/>
      <c r="O895" s="54"/>
      <c r="P895" s="61"/>
      <c r="Q895" s="75"/>
      <c r="R895" s="66"/>
      <c r="T895" s="67">
        <f>$G895+$H895+$L895+IF(ISBLANK($E895),0,$F895*VLOOKUP($E895,'INFO_Matières recyclables'!$I$6:$M$14,2,0))</f>
        <v>0</v>
      </c>
      <c r="U895" s="67">
        <f>$I895+$J895+$K895+$M895+$N895+$O895+$P895+$Q895+$R895+IF(ISBLANK($E895),0,$F895*(1-VLOOKUP($E895,'INFO_Matières recyclables'!$I$6:$M$14,2,0)))</f>
        <v>0</v>
      </c>
      <c r="V895" s="67">
        <f>$G895+$H895+$K895+IF(ISBLANK($E895),0,$F895*VLOOKUP($E895,'INFO_Matières recyclables'!$I$6:$M$14,3,0))</f>
        <v>0</v>
      </c>
      <c r="W895" s="67">
        <f>$I895+$J895+$L895+$M895+$N895+$O895+$P895+$Q895+$R895+IF(ISBLANK($E895),0,$F895*(1-VLOOKUP($E895,'INFO_Matières recyclables'!$I$6:$M$14,3,0)))</f>
        <v>0</v>
      </c>
      <c r="X895" s="67">
        <f>$G895+$H895+$I895+IF(ISBLANK($E895),0,$F895*VLOOKUP($E895,'INFO_Matières recyclables'!$I$6:$M$14,4,0))</f>
        <v>0</v>
      </c>
      <c r="Y895" s="67">
        <f>$J895+$K895+$L895+$M895+$N895+$O895+$P895+$Q895+$R895+IF(ISBLANK($E895),0,$F895*(1-VLOOKUP($E895,'INFO_Matières recyclables'!$I$6:$M$14,4,0)))</f>
        <v>0</v>
      </c>
      <c r="Z895" s="67">
        <f>$G895+$H895+$I895+$J895+IF(ISBLANK($E895),0,$F895*VLOOKUP($E895,'INFO_Matières recyclables'!$I$6:$M$14,5,0))</f>
        <v>0</v>
      </c>
      <c r="AA895" s="67">
        <f>$K895+$L895+$M895+$N895+$O895+$P895+$Q895+$R895+IF(ISBLANK($E895),0,$F895*(1-VLOOKUP($E895,'INFO_Matières recyclables'!$I$6:$M$14,5,0)))</f>
        <v>0</v>
      </c>
    </row>
    <row r="896" spans="2:27" x14ac:dyDescent="0.35">
      <c r="B896" s="5"/>
      <c r="C896" s="5"/>
      <c r="D896" s="26"/>
      <c r="E896" s="56"/>
      <c r="F896" s="58"/>
      <c r="G896" s="54"/>
      <c r="H896" s="54"/>
      <c r="I896" s="54"/>
      <c r="J896" s="54"/>
      <c r="K896" s="54"/>
      <c r="L896" s="54"/>
      <c r="M896" s="54"/>
      <c r="N896" s="54"/>
      <c r="O896" s="54"/>
      <c r="P896" s="61"/>
      <c r="Q896" s="75"/>
      <c r="R896" s="66"/>
      <c r="T896" s="67">
        <f>$G896+$H896+$L896+IF(ISBLANK($E896),0,$F896*VLOOKUP($E896,'INFO_Matières recyclables'!$I$6:$M$14,2,0))</f>
        <v>0</v>
      </c>
      <c r="U896" s="67">
        <f>$I896+$J896+$K896+$M896+$N896+$O896+$P896+$Q896+$R896+IF(ISBLANK($E896),0,$F896*(1-VLOOKUP($E896,'INFO_Matières recyclables'!$I$6:$M$14,2,0)))</f>
        <v>0</v>
      </c>
      <c r="V896" s="67">
        <f>$G896+$H896+$K896+IF(ISBLANK($E896),0,$F896*VLOOKUP($E896,'INFO_Matières recyclables'!$I$6:$M$14,3,0))</f>
        <v>0</v>
      </c>
      <c r="W896" s="67">
        <f>$I896+$J896+$L896+$M896+$N896+$O896+$P896+$Q896+$R896+IF(ISBLANK($E896),0,$F896*(1-VLOOKUP($E896,'INFO_Matières recyclables'!$I$6:$M$14,3,0)))</f>
        <v>0</v>
      </c>
      <c r="X896" s="67">
        <f>$G896+$H896+$I896+IF(ISBLANK($E896),0,$F896*VLOOKUP($E896,'INFO_Matières recyclables'!$I$6:$M$14,4,0))</f>
        <v>0</v>
      </c>
      <c r="Y896" s="67">
        <f>$J896+$K896+$L896+$M896+$N896+$O896+$P896+$Q896+$R896+IF(ISBLANK($E896),0,$F896*(1-VLOOKUP($E896,'INFO_Matières recyclables'!$I$6:$M$14,4,0)))</f>
        <v>0</v>
      </c>
      <c r="Z896" s="67">
        <f>$G896+$H896+$I896+$J896+IF(ISBLANK($E896),0,$F896*VLOOKUP($E896,'INFO_Matières recyclables'!$I$6:$M$14,5,0))</f>
        <v>0</v>
      </c>
      <c r="AA896" s="67">
        <f>$K896+$L896+$M896+$N896+$O896+$P896+$Q896+$R896+IF(ISBLANK($E896),0,$F896*(1-VLOOKUP($E896,'INFO_Matières recyclables'!$I$6:$M$14,5,0)))</f>
        <v>0</v>
      </c>
    </row>
    <row r="897" spans="2:27" x14ac:dyDescent="0.35">
      <c r="B897" s="5"/>
      <c r="C897" s="5"/>
      <c r="D897" s="26"/>
      <c r="E897" s="56"/>
      <c r="F897" s="58"/>
      <c r="G897" s="54"/>
      <c r="H897" s="54"/>
      <c r="I897" s="54"/>
      <c r="J897" s="54"/>
      <c r="K897" s="54"/>
      <c r="L897" s="54"/>
      <c r="M897" s="54"/>
      <c r="N897" s="54"/>
      <c r="O897" s="54"/>
      <c r="P897" s="61"/>
      <c r="Q897" s="75"/>
      <c r="R897" s="66"/>
      <c r="T897" s="67">
        <f>$G897+$H897+$L897+IF(ISBLANK($E897),0,$F897*VLOOKUP($E897,'INFO_Matières recyclables'!$I$6:$M$14,2,0))</f>
        <v>0</v>
      </c>
      <c r="U897" s="67">
        <f>$I897+$J897+$K897+$M897+$N897+$O897+$P897+$Q897+$R897+IF(ISBLANK($E897),0,$F897*(1-VLOOKUP($E897,'INFO_Matières recyclables'!$I$6:$M$14,2,0)))</f>
        <v>0</v>
      </c>
      <c r="V897" s="67">
        <f>$G897+$H897+$K897+IF(ISBLANK($E897),0,$F897*VLOOKUP($E897,'INFO_Matières recyclables'!$I$6:$M$14,3,0))</f>
        <v>0</v>
      </c>
      <c r="W897" s="67">
        <f>$I897+$J897+$L897+$M897+$N897+$O897+$P897+$Q897+$R897+IF(ISBLANK($E897),0,$F897*(1-VLOOKUP($E897,'INFO_Matières recyclables'!$I$6:$M$14,3,0)))</f>
        <v>0</v>
      </c>
      <c r="X897" s="67">
        <f>$G897+$H897+$I897+IF(ISBLANK($E897),0,$F897*VLOOKUP($E897,'INFO_Matières recyclables'!$I$6:$M$14,4,0))</f>
        <v>0</v>
      </c>
      <c r="Y897" s="67">
        <f>$J897+$K897+$L897+$M897+$N897+$O897+$P897+$Q897+$R897+IF(ISBLANK($E897),0,$F897*(1-VLOOKUP($E897,'INFO_Matières recyclables'!$I$6:$M$14,4,0)))</f>
        <v>0</v>
      </c>
      <c r="Z897" s="67">
        <f>$G897+$H897+$I897+$J897+IF(ISBLANK($E897),0,$F897*VLOOKUP($E897,'INFO_Matières recyclables'!$I$6:$M$14,5,0))</f>
        <v>0</v>
      </c>
      <c r="AA897" s="67">
        <f>$K897+$L897+$M897+$N897+$O897+$P897+$Q897+$R897+IF(ISBLANK($E897),0,$F897*(1-VLOOKUP($E897,'INFO_Matières recyclables'!$I$6:$M$14,5,0)))</f>
        <v>0</v>
      </c>
    </row>
    <row r="898" spans="2:27" x14ac:dyDescent="0.35">
      <c r="B898" s="5"/>
      <c r="C898" s="5"/>
      <c r="D898" s="26"/>
      <c r="E898" s="56"/>
      <c r="F898" s="58"/>
      <c r="G898" s="54"/>
      <c r="H898" s="54"/>
      <c r="I898" s="54"/>
      <c r="J898" s="54"/>
      <c r="K898" s="54"/>
      <c r="L898" s="54"/>
      <c r="M898" s="54"/>
      <c r="N898" s="54"/>
      <c r="O898" s="54"/>
      <c r="P898" s="61"/>
      <c r="Q898" s="75"/>
      <c r="R898" s="66"/>
      <c r="T898" s="67">
        <f>$G898+$H898+$L898+IF(ISBLANK($E898),0,$F898*VLOOKUP($E898,'INFO_Matières recyclables'!$I$6:$M$14,2,0))</f>
        <v>0</v>
      </c>
      <c r="U898" s="67">
        <f>$I898+$J898+$K898+$M898+$N898+$O898+$P898+$Q898+$R898+IF(ISBLANK($E898),0,$F898*(1-VLOOKUP($E898,'INFO_Matières recyclables'!$I$6:$M$14,2,0)))</f>
        <v>0</v>
      </c>
      <c r="V898" s="67">
        <f>$G898+$H898+$K898+IF(ISBLANK($E898),0,$F898*VLOOKUP($E898,'INFO_Matières recyclables'!$I$6:$M$14,3,0))</f>
        <v>0</v>
      </c>
      <c r="W898" s="67">
        <f>$I898+$J898+$L898+$M898+$N898+$O898+$P898+$Q898+$R898+IF(ISBLANK($E898),0,$F898*(1-VLOOKUP($E898,'INFO_Matières recyclables'!$I$6:$M$14,3,0)))</f>
        <v>0</v>
      </c>
      <c r="X898" s="67">
        <f>$G898+$H898+$I898+IF(ISBLANK($E898),0,$F898*VLOOKUP($E898,'INFO_Matières recyclables'!$I$6:$M$14,4,0))</f>
        <v>0</v>
      </c>
      <c r="Y898" s="67">
        <f>$J898+$K898+$L898+$M898+$N898+$O898+$P898+$Q898+$R898+IF(ISBLANK($E898),0,$F898*(1-VLOOKUP($E898,'INFO_Matières recyclables'!$I$6:$M$14,4,0)))</f>
        <v>0</v>
      </c>
      <c r="Z898" s="67">
        <f>$G898+$H898+$I898+$J898+IF(ISBLANK($E898),0,$F898*VLOOKUP($E898,'INFO_Matières recyclables'!$I$6:$M$14,5,0))</f>
        <v>0</v>
      </c>
      <c r="AA898" s="67">
        <f>$K898+$L898+$M898+$N898+$O898+$P898+$Q898+$R898+IF(ISBLANK($E898),0,$F898*(1-VLOOKUP($E898,'INFO_Matières recyclables'!$I$6:$M$14,5,0)))</f>
        <v>0</v>
      </c>
    </row>
    <row r="899" spans="2:27" x14ac:dyDescent="0.35">
      <c r="B899" s="5"/>
      <c r="C899" s="5"/>
      <c r="D899" s="26"/>
      <c r="E899" s="56"/>
      <c r="F899" s="58"/>
      <c r="G899" s="54"/>
      <c r="H899" s="54"/>
      <c r="I899" s="54"/>
      <c r="J899" s="54"/>
      <c r="K899" s="54"/>
      <c r="L899" s="54"/>
      <c r="M899" s="54"/>
      <c r="N899" s="54"/>
      <c r="O899" s="54"/>
      <c r="P899" s="61"/>
      <c r="Q899" s="75"/>
      <c r="R899" s="66"/>
      <c r="T899" s="67">
        <f>$G899+$H899+$L899+IF(ISBLANK($E899),0,$F899*VLOOKUP($E899,'INFO_Matières recyclables'!$I$6:$M$14,2,0))</f>
        <v>0</v>
      </c>
      <c r="U899" s="67">
        <f>$I899+$J899+$K899+$M899+$N899+$O899+$P899+$Q899+$R899+IF(ISBLANK($E899),0,$F899*(1-VLOOKUP($E899,'INFO_Matières recyclables'!$I$6:$M$14,2,0)))</f>
        <v>0</v>
      </c>
      <c r="V899" s="67">
        <f>$G899+$H899+$K899+IF(ISBLANK($E899),0,$F899*VLOOKUP($E899,'INFO_Matières recyclables'!$I$6:$M$14,3,0))</f>
        <v>0</v>
      </c>
      <c r="W899" s="67">
        <f>$I899+$J899+$L899+$M899+$N899+$O899+$P899+$Q899+$R899+IF(ISBLANK($E899),0,$F899*(1-VLOOKUP($E899,'INFO_Matières recyclables'!$I$6:$M$14,3,0)))</f>
        <v>0</v>
      </c>
      <c r="X899" s="67">
        <f>$G899+$H899+$I899+IF(ISBLANK($E899),0,$F899*VLOOKUP($E899,'INFO_Matières recyclables'!$I$6:$M$14,4,0))</f>
        <v>0</v>
      </c>
      <c r="Y899" s="67">
        <f>$J899+$K899+$L899+$M899+$N899+$O899+$P899+$Q899+$R899+IF(ISBLANK($E899),0,$F899*(1-VLOOKUP($E899,'INFO_Matières recyclables'!$I$6:$M$14,4,0)))</f>
        <v>0</v>
      </c>
      <c r="Z899" s="67">
        <f>$G899+$H899+$I899+$J899+IF(ISBLANK($E899),0,$F899*VLOOKUP($E899,'INFO_Matières recyclables'!$I$6:$M$14,5,0))</f>
        <v>0</v>
      </c>
      <c r="AA899" s="67">
        <f>$K899+$L899+$M899+$N899+$O899+$P899+$Q899+$R899+IF(ISBLANK($E899),0,$F899*(1-VLOOKUP($E899,'INFO_Matières recyclables'!$I$6:$M$14,5,0)))</f>
        <v>0</v>
      </c>
    </row>
    <row r="900" spans="2:27" x14ac:dyDescent="0.35">
      <c r="B900" s="5"/>
      <c r="C900" s="5"/>
      <c r="D900" s="26"/>
      <c r="E900" s="56"/>
      <c r="F900" s="58"/>
      <c r="G900" s="54"/>
      <c r="H900" s="54"/>
      <c r="I900" s="54"/>
      <c r="J900" s="54"/>
      <c r="K900" s="54"/>
      <c r="L900" s="54"/>
      <c r="M900" s="54"/>
      <c r="N900" s="54"/>
      <c r="O900" s="54"/>
      <c r="P900" s="61"/>
      <c r="Q900" s="75"/>
      <c r="R900" s="66"/>
      <c r="T900" s="67">
        <f>$G900+$H900+$L900+IF(ISBLANK($E900),0,$F900*VLOOKUP($E900,'INFO_Matières recyclables'!$I$6:$M$14,2,0))</f>
        <v>0</v>
      </c>
      <c r="U900" s="67">
        <f>$I900+$J900+$K900+$M900+$N900+$O900+$P900+$Q900+$R900+IF(ISBLANK($E900),0,$F900*(1-VLOOKUP($E900,'INFO_Matières recyclables'!$I$6:$M$14,2,0)))</f>
        <v>0</v>
      </c>
      <c r="V900" s="67">
        <f>$G900+$H900+$K900+IF(ISBLANK($E900),0,$F900*VLOOKUP($E900,'INFO_Matières recyclables'!$I$6:$M$14,3,0))</f>
        <v>0</v>
      </c>
      <c r="W900" s="67">
        <f>$I900+$J900+$L900+$M900+$N900+$O900+$P900+$Q900+$R900+IF(ISBLANK($E900),0,$F900*(1-VLOOKUP($E900,'INFO_Matières recyclables'!$I$6:$M$14,3,0)))</f>
        <v>0</v>
      </c>
      <c r="X900" s="67">
        <f>$G900+$H900+$I900+IF(ISBLANK($E900),0,$F900*VLOOKUP($E900,'INFO_Matières recyclables'!$I$6:$M$14,4,0))</f>
        <v>0</v>
      </c>
      <c r="Y900" s="67">
        <f>$J900+$K900+$L900+$M900+$N900+$O900+$P900+$Q900+$R900+IF(ISBLANK($E900),0,$F900*(1-VLOOKUP($E900,'INFO_Matières recyclables'!$I$6:$M$14,4,0)))</f>
        <v>0</v>
      </c>
      <c r="Z900" s="67">
        <f>$G900+$H900+$I900+$J900+IF(ISBLANK($E900),0,$F900*VLOOKUP($E900,'INFO_Matières recyclables'!$I$6:$M$14,5,0))</f>
        <v>0</v>
      </c>
      <c r="AA900" s="67">
        <f>$K900+$L900+$M900+$N900+$O900+$P900+$Q900+$R900+IF(ISBLANK($E900),0,$F900*(1-VLOOKUP($E900,'INFO_Matières recyclables'!$I$6:$M$14,5,0)))</f>
        <v>0</v>
      </c>
    </row>
    <row r="901" spans="2:27" x14ac:dyDescent="0.35">
      <c r="B901" s="5"/>
      <c r="C901" s="5"/>
      <c r="D901" s="26"/>
      <c r="E901" s="56"/>
      <c r="F901" s="58"/>
      <c r="G901" s="54"/>
      <c r="H901" s="54"/>
      <c r="I901" s="54"/>
      <c r="J901" s="54"/>
      <c r="K901" s="54"/>
      <c r="L901" s="54"/>
      <c r="M901" s="54"/>
      <c r="N901" s="54"/>
      <c r="O901" s="54"/>
      <c r="P901" s="61"/>
      <c r="Q901" s="75"/>
      <c r="R901" s="66"/>
      <c r="T901" s="67">
        <f>$G901+$H901+$L901+IF(ISBLANK($E901),0,$F901*VLOOKUP($E901,'INFO_Matières recyclables'!$I$6:$M$14,2,0))</f>
        <v>0</v>
      </c>
      <c r="U901" s="67">
        <f>$I901+$J901+$K901+$M901+$N901+$O901+$P901+$Q901+$R901+IF(ISBLANK($E901),0,$F901*(1-VLOOKUP($E901,'INFO_Matières recyclables'!$I$6:$M$14,2,0)))</f>
        <v>0</v>
      </c>
      <c r="V901" s="67">
        <f>$G901+$H901+$K901+IF(ISBLANK($E901),0,$F901*VLOOKUP($E901,'INFO_Matières recyclables'!$I$6:$M$14,3,0))</f>
        <v>0</v>
      </c>
      <c r="W901" s="67">
        <f>$I901+$J901+$L901+$M901+$N901+$O901+$P901+$Q901+$R901+IF(ISBLANK($E901),0,$F901*(1-VLOOKUP($E901,'INFO_Matières recyclables'!$I$6:$M$14,3,0)))</f>
        <v>0</v>
      </c>
      <c r="X901" s="67">
        <f>$G901+$H901+$I901+IF(ISBLANK($E901),0,$F901*VLOOKUP($E901,'INFO_Matières recyclables'!$I$6:$M$14,4,0))</f>
        <v>0</v>
      </c>
      <c r="Y901" s="67">
        <f>$J901+$K901+$L901+$M901+$N901+$O901+$P901+$Q901+$R901+IF(ISBLANK($E901),0,$F901*(1-VLOOKUP($E901,'INFO_Matières recyclables'!$I$6:$M$14,4,0)))</f>
        <v>0</v>
      </c>
      <c r="Z901" s="67">
        <f>$G901+$H901+$I901+$J901+IF(ISBLANK($E901),0,$F901*VLOOKUP($E901,'INFO_Matières recyclables'!$I$6:$M$14,5,0))</f>
        <v>0</v>
      </c>
      <c r="AA901" s="67">
        <f>$K901+$L901+$M901+$N901+$O901+$P901+$Q901+$R901+IF(ISBLANK($E901),0,$F901*(1-VLOOKUP($E901,'INFO_Matières recyclables'!$I$6:$M$14,5,0)))</f>
        <v>0</v>
      </c>
    </row>
    <row r="902" spans="2:27" x14ac:dyDescent="0.35">
      <c r="B902" s="5"/>
      <c r="C902" s="5"/>
      <c r="D902" s="26"/>
      <c r="E902" s="56"/>
      <c r="F902" s="58"/>
      <c r="G902" s="54"/>
      <c r="H902" s="54"/>
      <c r="I902" s="54"/>
      <c r="J902" s="54"/>
      <c r="K902" s="54"/>
      <c r="L902" s="54"/>
      <c r="M902" s="54"/>
      <c r="N902" s="54"/>
      <c r="O902" s="54"/>
      <c r="P902" s="61"/>
      <c r="Q902" s="75"/>
      <c r="R902" s="66"/>
      <c r="T902" s="67">
        <f>$G902+$H902+$L902+IF(ISBLANK($E902),0,$F902*VLOOKUP($E902,'INFO_Matières recyclables'!$I$6:$M$14,2,0))</f>
        <v>0</v>
      </c>
      <c r="U902" s="67">
        <f>$I902+$J902+$K902+$M902+$N902+$O902+$P902+$Q902+$R902+IF(ISBLANK($E902),0,$F902*(1-VLOOKUP($E902,'INFO_Matières recyclables'!$I$6:$M$14,2,0)))</f>
        <v>0</v>
      </c>
      <c r="V902" s="67">
        <f>$G902+$H902+$K902+IF(ISBLANK($E902),0,$F902*VLOOKUP($E902,'INFO_Matières recyclables'!$I$6:$M$14,3,0))</f>
        <v>0</v>
      </c>
      <c r="W902" s="67">
        <f>$I902+$J902+$L902+$M902+$N902+$O902+$P902+$Q902+$R902+IF(ISBLANK($E902),0,$F902*(1-VLOOKUP($E902,'INFO_Matières recyclables'!$I$6:$M$14,3,0)))</f>
        <v>0</v>
      </c>
      <c r="X902" s="67">
        <f>$G902+$H902+$I902+IF(ISBLANK($E902),0,$F902*VLOOKUP($E902,'INFO_Matières recyclables'!$I$6:$M$14,4,0))</f>
        <v>0</v>
      </c>
      <c r="Y902" s="67">
        <f>$J902+$K902+$L902+$M902+$N902+$O902+$P902+$Q902+$R902+IF(ISBLANK($E902),0,$F902*(1-VLOOKUP($E902,'INFO_Matières recyclables'!$I$6:$M$14,4,0)))</f>
        <v>0</v>
      </c>
      <c r="Z902" s="67">
        <f>$G902+$H902+$I902+$J902+IF(ISBLANK($E902),0,$F902*VLOOKUP($E902,'INFO_Matières recyclables'!$I$6:$M$14,5,0))</f>
        <v>0</v>
      </c>
      <c r="AA902" s="67">
        <f>$K902+$L902+$M902+$N902+$O902+$P902+$Q902+$R902+IF(ISBLANK($E902),0,$F902*(1-VLOOKUP($E902,'INFO_Matières recyclables'!$I$6:$M$14,5,0)))</f>
        <v>0</v>
      </c>
    </row>
    <row r="903" spans="2:27" x14ac:dyDescent="0.35">
      <c r="B903" s="5"/>
      <c r="C903" s="5"/>
      <c r="D903" s="26"/>
      <c r="E903" s="56"/>
      <c r="F903" s="58"/>
      <c r="G903" s="54"/>
      <c r="H903" s="54"/>
      <c r="I903" s="54"/>
      <c r="J903" s="54"/>
      <c r="K903" s="54"/>
      <c r="L903" s="54"/>
      <c r="M903" s="54"/>
      <c r="N903" s="54"/>
      <c r="O903" s="54"/>
      <c r="P903" s="61"/>
      <c r="Q903" s="75"/>
      <c r="R903" s="66"/>
      <c r="T903" s="67">
        <f>$G903+$H903+$L903+IF(ISBLANK($E903),0,$F903*VLOOKUP($E903,'INFO_Matières recyclables'!$I$6:$M$14,2,0))</f>
        <v>0</v>
      </c>
      <c r="U903" s="67">
        <f>$I903+$J903+$K903+$M903+$N903+$O903+$P903+$Q903+$R903+IF(ISBLANK($E903),0,$F903*(1-VLOOKUP($E903,'INFO_Matières recyclables'!$I$6:$M$14,2,0)))</f>
        <v>0</v>
      </c>
      <c r="V903" s="67">
        <f>$G903+$H903+$K903+IF(ISBLANK($E903),0,$F903*VLOOKUP($E903,'INFO_Matières recyclables'!$I$6:$M$14,3,0))</f>
        <v>0</v>
      </c>
      <c r="W903" s="67">
        <f>$I903+$J903+$L903+$M903+$N903+$O903+$P903+$Q903+$R903+IF(ISBLANK($E903),0,$F903*(1-VLOOKUP($E903,'INFO_Matières recyclables'!$I$6:$M$14,3,0)))</f>
        <v>0</v>
      </c>
      <c r="X903" s="67">
        <f>$G903+$H903+$I903+IF(ISBLANK($E903),0,$F903*VLOOKUP($E903,'INFO_Matières recyclables'!$I$6:$M$14,4,0))</f>
        <v>0</v>
      </c>
      <c r="Y903" s="67">
        <f>$J903+$K903+$L903+$M903+$N903+$O903+$P903+$Q903+$R903+IF(ISBLANK($E903),0,$F903*(1-VLOOKUP($E903,'INFO_Matières recyclables'!$I$6:$M$14,4,0)))</f>
        <v>0</v>
      </c>
      <c r="Z903" s="67">
        <f>$G903+$H903+$I903+$J903+IF(ISBLANK($E903),0,$F903*VLOOKUP($E903,'INFO_Matières recyclables'!$I$6:$M$14,5,0))</f>
        <v>0</v>
      </c>
      <c r="AA903" s="67">
        <f>$K903+$L903+$M903+$N903+$O903+$P903+$Q903+$R903+IF(ISBLANK($E903),0,$F903*(1-VLOOKUP($E903,'INFO_Matières recyclables'!$I$6:$M$14,5,0)))</f>
        <v>0</v>
      </c>
    </row>
    <row r="904" spans="2:27" x14ac:dyDescent="0.35">
      <c r="B904" s="5"/>
      <c r="C904" s="5"/>
      <c r="D904" s="26"/>
      <c r="E904" s="56"/>
      <c r="F904" s="58"/>
      <c r="G904" s="54"/>
      <c r="H904" s="54"/>
      <c r="I904" s="54"/>
      <c r="J904" s="54"/>
      <c r="K904" s="54"/>
      <c r="L904" s="54"/>
      <c r="M904" s="54"/>
      <c r="N904" s="54"/>
      <c r="O904" s="54"/>
      <c r="P904" s="61"/>
      <c r="Q904" s="75"/>
      <c r="R904" s="66"/>
      <c r="T904" s="67">
        <f>$G904+$H904+$L904+IF(ISBLANK($E904),0,$F904*VLOOKUP($E904,'INFO_Matières recyclables'!$I$6:$M$14,2,0))</f>
        <v>0</v>
      </c>
      <c r="U904" s="67">
        <f>$I904+$J904+$K904+$M904+$N904+$O904+$P904+$Q904+$R904+IF(ISBLANK($E904),0,$F904*(1-VLOOKUP($E904,'INFO_Matières recyclables'!$I$6:$M$14,2,0)))</f>
        <v>0</v>
      </c>
      <c r="V904" s="67">
        <f>$G904+$H904+$K904+IF(ISBLANK($E904),0,$F904*VLOOKUP($E904,'INFO_Matières recyclables'!$I$6:$M$14,3,0))</f>
        <v>0</v>
      </c>
      <c r="W904" s="67">
        <f>$I904+$J904+$L904+$M904+$N904+$O904+$P904+$Q904+$R904+IF(ISBLANK($E904),0,$F904*(1-VLOOKUP($E904,'INFO_Matières recyclables'!$I$6:$M$14,3,0)))</f>
        <v>0</v>
      </c>
      <c r="X904" s="67">
        <f>$G904+$H904+$I904+IF(ISBLANK($E904),0,$F904*VLOOKUP($E904,'INFO_Matières recyclables'!$I$6:$M$14,4,0))</f>
        <v>0</v>
      </c>
      <c r="Y904" s="67">
        <f>$J904+$K904+$L904+$M904+$N904+$O904+$P904+$Q904+$R904+IF(ISBLANK($E904),0,$F904*(1-VLOOKUP($E904,'INFO_Matières recyclables'!$I$6:$M$14,4,0)))</f>
        <v>0</v>
      </c>
      <c r="Z904" s="67">
        <f>$G904+$H904+$I904+$J904+IF(ISBLANK($E904),0,$F904*VLOOKUP($E904,'INFO_Matières recyclables'!$I$6:$M$14,5,0))</f>
        <v>0</v>
      </c>
      <c r="AA904" s="67">
        <f>$K904+$L904+$M904+$N904+$O904+$P904+$Q904+$R904+IF(ISBLANK($E904),0,$F904*(1-VLOOKUP($E904,'INFO_Matières recyclables'!$I$6:$M$14,5,0)))</f>
        <v>0</v>
      </c>
    </row>
    <row r="905" spans="2:27" x14ac:dyDescent="0.35">
      <c r="B905" s="5"/>
      <c r="C905" s="5"/>
      <c r="D905" s="26"/>
      <c r="E905" s="56"/>
      <c r="F905" s="58"/>
      <c r="G905" s="54"/>
      <c r="H905" s="54"/>
      <c r="I905" s="54"/>
      <c r="J905" s="54"/>
      <c r="K905" s="54"/>
      <c r="L905" s="54"/>
      <c r="M905" s="54"/>
      <c r="N905" s="54"/>
      <c r="O905" s="54"/>
      <c r="P905" s="61"/>
      <c r="Q905" s="75"/>
      <c r="R905" s="66"/>
      <c r="T905" s="67">
        <f>$G905+$H905+$L905+IF(ISBLANK($E905),0,$F905*VLOOKUP($E905,'INFO_Matières recyclables'!$I$6:$M$14,2,0))</f>
        <v>0</v>
      </c>
      <c r="U905" s="67">
        <f>$I905+$J905+$K905+$M905+$N905+$O905+$P905+$Q905+$R905+IF(ISBLANK($E905),0,$F905*(1-VLOOKUP($E905,'INFO_Matières recyclables'!$I$6:$M$14,2,0)))</f>
        <v>0</v>
      </c>
      <c r="V905" s="67">
        <f>$G905+$H905+$K905+IF(ISBLANK($E905),0,$F905*VLOOKUP($E905,'INFO_Matières recyclables'!$I$6:$M$14,3,0))</f>
        <v>0</v>
      </c>
      <c r="W905" s="67">
        <f>$I905+$J905+$L905+$M905+$N905+$O905+$P905+$Q905+$R905+IF(ISBLANK($E905),0,$F905*(1-VLOOKUP($E905,'INFO_Matières recyclables'!$I$6:$M$14,3,0)))</f>
        <v>0</v>
      </c>
      <c r="X905" s="67">
        <f>$G905+$H905+$I905+IF(ISBLANK($E905),0,$F905*VLOOKUP($E905,'INFO_Matières recyclables'!$I$6:$M$14,4,0))</f>
        <v>0</v>
      </c>
      <c r="Y905" s="67">
        <f>$J905+$K905+$L905+$M905+$N905+$O905+$P905+$Q905+$R905+IF(ISBLANK($E905),0,$F905*(1-VLOOKUP($E905,'INFO_Matières recyclables'!$I$6:$M$14,4,0)))</f>
        <v>0</v>
      </c>
      <c r="Z905" s="67">
        <f>$G905+$H905+$I905+$J905+IF(ISBLANK($E905),0,$F905*VLOOKUP($E905,'INFO_Matières recyclables'!$I$6:$M$14,5,0))</f>
        <v>0</v>
      </c>
      <c r="AA905" s="67">
        <f>$K905+$L905+$M905+$N905+$O905+$P905+$Q905+$R905+IF(ISBLANK($E905),0,$F905*(1-VLOOKUP($E905,'INFO_Matières recyclables'!$I$6:$M$14,5,0)))</f>
        <v>0</v>
      </c>
    </row>
    <row r="906" spans="2:27" x14ac:dyDescent="0.35">
      <c r="B906" s="5"/>
      <c r="C906" s="5"/>
      <c r="D906" s="26"/>
      <c r="E906" s="56"/>
      <c r="F906" s="58"/>
      <c r="G906" s="54"/>
      <c r="H906" s="54"/>
      <c r="I906" s="54"/>
      <c r="J906" s="54"/>
      <c r="K906" s="54"/>
      <c r="L906" s="54"/>
      <c r="M906" s="54"/>
      <c r="N906" s="54"/>
      <c r="O906" s="54"/>
      <c r="P906" s="61"/>
      <c r="Q906" s="75"/>
      <c r="R906" s="66"/>
      <c r="T906" s="67">
        <f>$G906+$H906+$L906+IF(ISBLANK($E906),0,$F906*VLOOKUP($E906,'INFO_Matières recyclables'!$I$6:$M$14,2,0))</f>
        <v>0</v>
      </c>
      <c r="U906" s="67">
        <f>$I906+$J906+$K906+$M906+$N906+$O906+$P906+$Q906+$R906+IF(ISBLANK($E906),0,$F906*(1-VLOOKUP($E906,'INFO_Matières recyclables'!$I$6:$M$14,2,0)))</f>
        <v>0</v>
      </c>
      <c r="V906" s="67">
        <f>$G906+$H906+$K906+IF(ISBLANK($E906),0,$F906*VLOOKUP($E906,'INFO_Matières recyclables'!$I$6:$M$14,3,0))</f>
        <v>0</v>
      </c>
      <c r="W906" s="67">
        <f>$I906+$J906+$L906+$M906+$N906+$O906+$P906+$Q906+$R906+IF(ISBLANK($E906),0,$F906*(1-VLOOKUP($E906,'INFO_Matières recyclables'!$I$6:$M$14,3,0)))</f>
        <v>0</v>
      </c>
      <c r="X906" s="67">
        <f>$G906+$H906+$I906+IF(ISBLANK($E906),0,$F906*VLOOKUP($E906,'INFO_Matières recyclables'!$I$6:$M$14,4,0))</f>
        <v>0</v>
      </c>
      <c r="Y906" s="67">
        <f>$J906+$K906+$L906+$M906+$N906+$O906+$P906+$Q906+$R906+IF(ISBLANK($E906),0,$F906*(1-VLOOKUP($E906,'INFO_Matières recyclables'!$I$6:$M$14,4,0)))</f>
        <v>0</v>
      </c>
      <c r="Z906" s="67">
        <f>$G906+$H906+$I906+$J906+IF(ISBLANK($E906),0,$F906*VLOOKUP($E906,'INFO_Matières recyclables'!$I$6:$M$14,5,0))</f>
        <v>0</v>
      </c>
      <c r="AA906" s="67">
        <f>$K906+$L906+$M906+$N906+$O906+$P906+$Q906+$R906+IF(ISBLANK($E906),0,$F906*(1-VLOOKUP($E906,'INFO_Matières recyclables'!$I$6:$M$14,5,0)))</f>
        <v>0</v>
      </c>
    </row>
    <row r="907" spans="2:27" x14ac:dyDescent="0.35">
      <c r="B907" s="5"/>
      <c r="C907" s="5"/>
      <c r="D907" s="26"/>
      <c r="E907" s="56"/>
      <c r="F907" s="58"/>
      <c r="G907" s="54"/>
      <c r="H907" s="54"/>
      <c r="I907" s="54"/>
      <c r="J907" s="54"/>
      <c r="K907" s="54"/>
      <c r="L907" s="54"/>
      <c r="M907" s="54"/>
      <c r="N907" s="54"/>
      <c r="O907" s="54"/>
      <c r="P907" s="61"/>
      <c r="Q907" s="75"/>
      <c r="R907" s="66"/>
      <c r="T907" s="67">
        <f>$G907+$H907+$L907+IF(ISBLANK($E907),0,$F907*VLOOKUP($E907,'INFO_Matières recyclables'!$I$6:$M$14,2,0))</f>
        <v>0</v>
      </c>
      <c r="U907" s="67">
        <f>$I907+$J907+$K907+$M907+$N907+$O907+$P907+$Q907+$R907+IF(ISBLANK($E907),0,$F907*(1-VLOOKUP($E907,'INFO_Matières recyclables'!$I$6:$M$14,2,0)))</f>
        <v>0</v>
      </c>
      <c r="V907" s="67">
        <f>$G907+$H907+$K907+IF(ISBLANK($E907),0,$F907*VLOOKUP($E907,'INFO_Matières recyclables'!$I$6:$M$14,3,0))</f>
        <v>0</v>
      </c>
      <c r="W907" s="67">
        <f>$I907+$J907+$L907+$M907+$N907+$O907+$P907+$Q907+$R907+IF(ISBLANK($E907),0,$F907*(1-VLOOKUP($E907,'INFO_Matières recyclables'!$I$6:$M$14,3,0)))</f>
        <v>0</v>
      </c>
      <c r="X907" s="67">
        <f>$G907+$H907+$I907+IF(ISBLANK($E907),0,$F907*VLOOKUP($E907,'INFO_Matières recyclables'!$I$6:$M$14,4,0))</f>
        <v>0</v>
      </c>
      <c r="Y907" s="67">
        <f>$J907+$K907+$L907+$M907+$N907+$O907+$P907+$Q907+$R907+IF(ISBLANK($E907),0,$F907*(1-VLOOKUP($E907,'INFO_Matières recyclables'!$I$6:$M$14,4,0)))</f>
        <v>0</v>
      </c>
      <c r="Z907" s="67">
        <f>$G907+$H907+$I907+$J907+IF(ISBLANK($E907),0,$F907*VLOOKUP($E907,'INFO_Matières recyclables'!$I$6:$M$14,5,0))</f>
        <v>0</v>
      </c>
      <c r="AA907" s="67">
        <f>$K907+$L907+$M907+$N907+$O907+$P907+$Q907+$R907+IF(ISBLANK($E907),0,$F907*(1-VLOOKUP($E907,'INFO_Matières recyclables'!$I$6:$M$14,5,0)))</f>
        <v>0</v>
      </c>
    </row>
    <row r="908" spans="2:27" x14ac:dyDescent="0.35">
      <c r="B908" s="5"/>
      <c r="C908" s="5"/>
      <c r="D908" s="26"/>
      <c r="E908" s="56"/>
      <c r="F908" s="58"/>
      <c r="G908" s="54"/>
      <c r="H908" s="54"/>
      <c r="I908" s="54"/>
      <c r="J908" s="54"/>
      <c r="K908" s="54"/>
      <c r="L908" s="54"/>
      <c r="M908" s="54"/>
      <c r="N908" s="54"/>
      <c r="O908" s="54"/>
      <c r="P908" s="61"/>
      <c r="Q908" s="75"/>
      <c r="R908" s="66"/>
      <c r="T908" s="67">
        <f>$G908+$H908+$L908+IF(ISBLANK($E908),0,$F908*VLOOKUP($E908,'INFO_Matières recyclables'!$I$6:$M$14,2,0))</f>
        <v>0</v>
      </c>
      <c r="U908" s="67">
        <f>$I908+$J908+$K908+$M908+$N908+$O908+$P908+$Q908+$R908+IF(ISBLANK($E908),0,$F908*(1-VLOOKUP($E908,'INFO_Matières recyclables'!$I$6:$M$14,2,0)))</f>
        <v>0</v>
      </c>
      <c r="V908" s="67">
        <f>$G908+$H908+$K908+IF(ISBLANK($E908),0,$F908*VLOOKUP($E908,'INFO_Matières recyclables'!$I$6:$M$14,3,0))</f>
        <v>0</v>
      </c>
      <c r="W908" s="67">
        <f>$I908+$J908+$L908+$M908+$N908+$O908+$P908+$Q908+$R908+IF(ISBLANK($E908),0,$F908*(1-VLOOKUP($E908,'INFO_Matières recyclables'!$I$6:$M$14,3,0)))</f>
        <v>0</v>
      </c>
      <c r="X908" s="67">
        <f>$G908+$H908+$I908+IF(ISBLANK($E908),0,$F908*VLOOKUP($E908,'INFO_Matières recyclables'!$I$6:$M$14,4,0))</f>
        <v>0</v>
      </c>
      <c r="Y908" s="67">
        <f>$J908+$K908+$L908+$M908+$N908+$O908+$P908+$Q908+$R908+IF(ISBLANK($E908),0,$F908*(1-VLOOKUP($E908,'INFO_Matières recyclables'!$I$6:$M$14,4,0)))</f>
        <v>0</v>
      </c>
      <c r="Z908" s="67">
        <f>$G908+$H908+$I908+$J908+IF(ISBLANK($E908),0,$F908*VLOOKUP($E908,'INFO_Matières recyclables'!$I$6:$M$14,5,0))</f>
        <v>0</v>
      </c>
      <c r="AA908" s="67">
        <f>$K908+$L908+$M908+$N908+$O908+$P908+$Q908+$R908+IF(ISBLANK($E908),0,$F908*(1-VLOOKUP($E908,'INFO_Matières recyclables'!$I$6:$M$14,5,0)))</f>
        <v>0</v>
      </c>
    </row>
    <row r="909" spans="2:27" x14ac:dyDescent="0.35">
      <c r="B909" s="5"/>
      <c r="C909" s="5"/>
      <c r="D909" s="26"/>
      <c r="E909" s="56"/>
      <c r="F909" s="58"/>
      <c r="G909" s="54"/>
      <c r="H909" s="54"/>
      <c r="I909" s="54"/>
      <c r="J909" s="54"/>
      <c r="K909" s="54"/>
      <c r="L909" s="54"/>
      <c r="M909" s="54"/>
      <c r="N909" s="54"/>
      <c r="O909" s="54"/>
      <c r="P909" s="61"/>
      <c r="Q909" s="75"/>
      <c r="R909" s="66"/>
      <c r="T909" s="67">
        <f>$G909+$H909+$L909+IF(ISBLANK($E909),0,$F909*VLOOKUP($E909,'INFO_Matières recyclables'!$I$6:$M$14,2,0))</f>
        <v>0</v>
      </c>
      <c r="U909" s="67">
        <f>$I909+$J909+$K909+$M909+$N909+$O909+$P909+$Q909+$R909+IF(ISBLANK($E909),0,$F909*(1-VLOOKUP($E909,'INFO_Matières recyclables'!$I$6:$M$14,2,0)))</f>
        <v>0</v>
      </c>
      <c r="V909" s="67">
        <f>$G909+$H909+$K909+IF(ISBLANK($E909),0,$F909*VLOOKUP($E909,'INFO_Matières recyclables'!$I$6:$M$14,3,0))</f>
        <v>0</v>
      </c>
      <c r="W909" s="67">
        <f>$I909+$J909+$L909+$M909+$N909+$O909+$P909+$Q909+$R909+IF(ISBLANK($E909),0,$F909*(1-VLOOKUP($E909,'INFO_Matières recyclables'!$I$6:$M$14,3,0)))</f>
        <v>0</v>
      </c>
      <c r="X909" s="67">
        <f>$G909+$H909+$I909+IF(ISBLANK($E909),0,$F909*VLOOKUP($E909,'INFO_Matières recyclables'!$I$6:$M$14,4,0))</f>
        <v>0</v>
      </c>
      <c r="Y909" s="67">
        <f>$J909+$K909+$L909+$M909+$N909+$O909+$P909+$Q909+$R909+IF(ISBLANK($E909),0,$F909*(1-VLOOKUP($E909,'INFO_Matières recyclables'!$I$6:$M$14,4,0)))</f>
        <v>0</v>
      </c>
      <c r="Z909" s="67">
        <f>$G909+$H909+$I909+$J909+IF(ISBLANK($E909),0,$F909*VLOOKUP($E909,'INFO_Matières recyclables'!$I$6:$M$14,5,0))</f>
        <v>0</v>
      </c>
      <c r="AA909" s="67">
        <f>$K909+$L909+$M909+$N909+$O909+$P909+$Q909+$R909+IF(ISBLANK($E909),0,$F909*(1-VLOOKUP($E909,'INFO_Matières recyclables'!$I$6:$M$14,5,0)))</f>
        <v>0</v>
      </c>
    </row>
    <row r="910" spans="2:27" x14ac:dyDescent="0.35">
      <c r="B910" s="5"/>
      <c r="C910" s="5"/>
      <c r="D910" s="26"/>
      <c r="E910" s="56"/>
      <c r="F910" s="58"/>
      <c r="G910" s="54"/>
      <c r="H910" s="54"/>
      <c r="I910" s="54"/>
      <c r="J910" s="54"/>
      <c r="K910" s="54"/>
      <c r="L910" s="54"/>
      <c r="M910" s="54"/>
      <c r="N910" s="54"/>
      <c r="O910" s="54"/>
      <c r="P910" s="61"/>
      <c r="Q910" s="75"/>
      <c r="R910" s="66"/>
      <c r="T910" s="67">
        <f>$G910+$H910+$L910+IF(ISBLANK($E910),0,$F910*VLOOKUP($E910,'INFO_Matières recyclables'!$I$6:$M$14,2,0))</f>
        <v>0</v>
      </c>
      <c r="U910" s="67">
        <f>$I910+$J910+$K910+$M910+$N910+$O910+$P910+$Q910+$R910+IF(ISBLANK($E910),0,$F910*(1-VLOOKUP($E910,'INFO_Matières recyclables'!$I$6:$M$14,2,0)))</f>
        <v>0</v>
      </c>
      <c r="V910" s="67">
        <f>$G910+$H910+$K910+IF(ISBLANK($E910),0,$F910*VLOOKUP($E910,'INFO_Matières recyclables'!$I$6:$M$14,3,0))</f>
        <v>0</v>
      </c>
      <c r="W910" s="67">
        <f>$I910+$J910+$L910+$M910+$N910+$O910+$P910+$Q910+$R910+IF(ISBLANK($E910),0,$F910*(1-VLOOKUP($E910,'INFO_Matières recyclables'!$I$6:$M$14,3,0)))</f>
        <v>0</v>
      </c>
      <c r="X910" s="67">
        <f>$G910+$H910+$I910+IF(ISBLANK($E910),0,$F910*VLOOKUP($E910,'INFO_Matières recyclables'!$I$6:$M$14,4,0))</f>
        <v>0</v>
      </c>
      <c r="Y910" s="67">
        <f>$J910+$K910+$L910+$M910+$N910+$O910+$P910+$Q910+$R910+IF(ISBLANK($E910),0,$F910*(1-VLOOKUP($E910,'INFO_Matières recyclables'!$I$6:$M$14,4,0)))</f>
        <v>0</v>
      </c>
      <c r="Z910" s="67">
        <f>$G910+$H910+$I910+$J910+IF(ISBLANK($E910),0,$F910*VLOOKUP($E910,'INFO_Matières recyclables'!$I$6:$M$14,5,0))</f>
        <v>0</v>
      </c>
      <c r="AA910" s="67">
        <f>$K910+$L910+$M910+$N910+$O910+$P910+$Q910+$R910+IF(ISBLANK($E910),0,$F910*(1-VLOOKUP($E910,'INFO_Matières recyclables'!$I$6:$M$14,5,0)))</f>
        <v>0</v>
      </c>
    </row>
    <row r="911" spans="2:27" x14ac:dyDescent="0.35">
      <c r="B911" s="5"/>
      <c r="C911" s="5"/>
      <c r="D911" s="26"/>
      <c r="E911" s="56"/>
      <c r="F911" s="58"/>
      <c r="G911" s="54"/>
      <c r="H911" s="54"/>
      <c r="I911" s="54"/>
      <c r="J911" s="54"/>
      <c r="K911" s="54"/>
      <c r="L911" s="54"/>
      <c r="M911" s="54"/>
      <c r="N911" s="54"/>
      <c r="O911" s="54"/>
      <c r="P911" s="61"/>
      <c r="Q911" s="75"/>
      <c r="R911" s="66"/>
      <c r="T911" s="67">
        <f>$G911+$H911+$L911+IF(ISBLANK($E911),0,$F911*VLOOKUP($E911,'INFO_Matières recyclables'!$I$6:$M$14,2,0))</f>
        <v>0</v>
      </c>
      <c r="U911" s="67">
        <f>$I911+$J911+$K911+$M911+$N911+$O911+$P911+$Q911+$R911+IF(ISBLANK($E911),0,$F911*(1-VLOOKUP($E911,'INFO_Matières recyclables'!$I$6:$M$14,2,0)))</f>
        <v>0</v>
      </c>
      <c r="V911" s="67">
        <f>$G911+$H911+$K911+IF(ISBLANK($E911),0,$F911*VLOOKUP($E911,'INFO_Matières recyclables'!$I$6:$M$14,3,0))</f>
        <v>0</v>
      </c>
      <c r="W911" s="67">
        <f>$I911+$J911+$L911+$M911+$N911+$O911+$P911+$Q911+$R911+IF(ISBLANK($E911),0,$F911*(1-VLOOKUP($E911,'INFO_Matières recyclables'!$I$6:$M$14,3,0)))</f>
        <v>0</v>
      </c>
      <c r="X911" s="67">
        <f>$G911+$H911+$I911+IF(ISBLANK($E911),0,$F911*VLOOKUP($E911,'INFO_Matières recyclables'!$I$6:$M$14,4,0))</f>
        <v>0</v>
      </c>
      <c r="Y911" s="67">
        <f>$J911+$K911+$L911+$M911+$N911+$O911+$P911+$Q911+$R911+IF(ISBLANK($E911),0,$F911*(1-VLOOKUP($E911,'INFO_Matières recyclables'!$I$6:$M$14,4,0)))</f>
        <v>0</v>
      </c>
      <c r="Z911" s="67">
        <f>$G911+$H911+$I911+$J911+IF(ISBLANK($E911),0,$F911*VLOOKUP($E911,'INFO_Matières recyclables'!$I$6:$M$14,5,0))</f>
        <v>0</v>
      </c>
      <c r="AA911" s="67">
        <f>$K911+$L911+$M911+$N911+$O911+$P911+$Q911+$R911+IF(ISBLANK($E911),0,$F911*(1-VLOOKUP($E911,'INFO_Matières recyclables'!$I$6:$M$14,5,0)))</f>
        <v>0</v>
      </c>
    </row>
    <row r="912" spans="2:27" x14ac:dyDescent="0.35">
      <c r="B912" s="5"/>
      <c r="C912" s="5"/>
      <c r="D912" s="26"/>
      <c r="E912" s="56"/>
      <c r="F912" s="58"/>
      <c r="G912" s="54"/>
      <c r="H912" s="54"/>
      <c r="I912" s="54"/>
      <c r="J912" s="54"/>
      <c r="K912" s="54"/>
      <c r="L912" s="54"/>
      <c r="M912" s="54"/>
      <c r="N912" s="54"/>
      <c r="O912" s="54"/>
      <c r="P912" s="61"/>
      <c r="Q912" s="75"/>
      <c r="R912" s="66"/>
      <c r="T912" s="67">
        <f>$G912+$H912+$L912+IF(ISBLANK($E912),0,$F912*VLOOKUP($E912,'INFO_Matières recyclables'!$I$6:$M$14,2,0))</f>
        <v>0</v>
      </c>
      <c r="U912" s="67">
        <f>$I912+$J912+$K912+$M912+$N912+$O912+$P912+$Q912+$R912+IF(ISBLANK($E912),0,$F912*(1-VLOOKUP($E912,'INFO_Matières recyclables'!$I$6:$M$14,2,0)))</f>
        <v>0</v>
      </c>
      <c r="V912" s="67">
        <f>$G912+$H912+$K912+IF(ISBLANK($E912),0,$F912*VLOOKUP($E912,'INFO_Matières recyclables'!$I$6:$M$14,3,0))</f>
        <v>0</v>
      </c>
      <c r="W912" s="67">
        <f>$I912+$J912+$L912+$M912+$N912+$O912+$P912+$Q912+$R912+IF(ISBLANK($E912),0,$F912*(1-VLOOKUP($E912,'INFO_Matières recyclables'!$I$6:$M$14,3,0)))</f>
        <v>0</v>
      </c>
      <c r="X912" s="67">
        <f>$G912+$H912+$I912+IF(ISBLANK($E912),0,$F912*VLOOKUP($E912,'INFO_Matières recyclables'!$I$6:$M$14,4,0))</f>
        <v>0</v>
      </c>
      <c r="Y912" s="67">
        <f>$J912+$K912+$L912+$M912+$N912+$O912+$P912+$Q912+$R912+IF(ISBLANK($E912),0,$F912*(1-VLOOKUP($E912,'INFO_Matières recyclables'!$I$6:$M$14,4,0)))</f>
        <v>0</v>
      </c>
      <c r="Z912" s="67">
        <f>$G912+$H912+$I912+$J912+IF(ISBLANK($E912),0,$F912*VLOOKUP($E912,'INFO_Matières recyclables'!$I$6:$M$14,5,0))</f>
        <v>0</v>
      </c>
      <c r="AA912" s="67">
        <f>$K912+$L912+$M912+$N912+$O912+$P912+$Q912+$R912+IF(ISBLANK($E912),0,$F912*(1-VLOOKUP($E912,'INFO_Matières recyclables'!$I$6:$M$14,5,0)))</f>
        <v>0</v>
      </c>
    </row>
    <row r="913" spans="2:27" x14ac:dyDescent="0.35">
      <c r="B913" s="5"/>
      <c r="C913" s="5"/>
      <c r="D913" s="26"/>
      <c r="E913" s="56"/>
      <c r="F913" s="58"/>
      <c r="G913" s="54"/>
      <c r="H913" s="54"/>
      <c r="I913" s="54"/>
      <c r="J913" s="54"/>
      <c r="K913" s="54"/>
      <c r="L913" s="54"/>
      <c r="M913" s="54"/>
      <c r="N913" s="54"/>
      <c r="O913" s="54"/>
      <c r="P913" s="61"/>
      <c r="Q913" s="75"/>
      <c r="R913" s="66"/>
      <c r="T913" s="67">
        <f>$G913+$H913+$L913+IF(ISBLANK($E913),0,$F913*VLOOKUP($E913,'INFO_Matières recyclables'!$I$6:$M$14,2,0))</f>
        <v>0</v>
      </c>
      <c r="U913" s="67">
        <f>$I913+$J913+$K913+$M913+$N913+$O913+$P913+$Q913+$R913+IF(ISBLANK($E913),0,$F913*(1-VLOOKUP($E913,'INFO_Matières recyclables'!$I$6:$M$14,2,0)))</f>
        <v>0</v>
      </c>
      <c r="V913" s="67">
        <f>$G913+$H913+$K913+IF(ISBLANK($E913),0,$F913*VLOOKUP($E913,'INFO_Matières recyclables'!$I$6:$M$14,3,0))</f>
        <v>0</v>
      </c>
      <c r="W913" s="67">
        <f>$I913+$J913+$L913+$M913+$N913+$O913+$P913+$Q913+$R913+IF(ISBLANK($E913),0,$F913*(1-VLOOKUP($E913,'INFO_Matières recyclables'!$I$6:$M$14,3,0)))</f>
        <v>0</v>
      </c>
      <c r="X913" s="67">
        <f>$G913+$H913+$I913+IF(ISBLANK($E913),0,$F913*VLOOKUP($E913,'INFO_Matières recyclables'!$I$6:$M$14,4,0))</f>
        <v>0</v>
      </c>
      <c r="Y913" s="67">
        <f>$J913+$K913+$L913+$M913+$N913+$O913+$P913+$Q913+$R913+IF(ISBLANK($E913),0,$F913*(1-VLOOKUP($E913,'INFO_Matières recyclables'!$I$6:$M$14,4,0)))</f>
        <v>0</v>
      </c>
      <c r="Z913" s="67">
        <f>$G913+$H913+$I913+$J913+IF(ISBLANK($E913),0,$F913*VLOOKUP($E913,'INFO_Matières recyclables'!$I$6:$M$14,5,0))</f>
        <v>0</v>
      </c>
      <c r="AA913" s="67">
        <f>$K913+$L913+$M913+$N913+$O913+$P913+$Q913+$R913+IF(ISBLANK($E913),0,$F913*(1-VLOOKUP($E913,'INFO_Matières recyclables'!$I$6:$M$14,5,0)))</f>
        <v>0</v>
      </c>
    </row>
    <row r="914" spans="2:27" x14ac:dyDescent="0.35">
      <c r="B914" s="5"/>
      <c r="C914" s="5"/>
      <c r="D914" s="26"/>
      <c r="E914" s="56"/>
      <c r="F914" s="58"/>
      <c r="G914" s="54"/>
      <c r="H914" s="54"/>
      <c r="I914" s="54"/>
      <c r="J914" s="54"/>
      <c r="K914" s="54"/>
      <c r="L914" s="54"/>
      <c r="M914" s="54"/>
      <c r="N914" s="54"/>
      <c r="O914" s="54"/>
      <c r="P914" s="61"/>
      <c r="Q914" s="75"/>
      <c r="R914" s="66"/>
      <c r="T914" s="67">
        <f>$G914+$H914+$L914+IF(ISBLANK($E914),0,$F914*VLOOKUP($E914,'INFO_Matières recyclables'!$I$6:$M$14,2,0))</f>
        <v>0</v>
      </c>
      <c r="U914" s="67">
        <f>$I914+$J914+$K914+$M914+$N914+$O914+$P914+$Q914+$R914+IF(ISBLANK($E914),0,$F914*(1-VLOOKUP($E914,'INFO_Matières recyclables'!$I$6:$M$14,2,0)))</f>
        <v>0</v>
      </c>
      <c r="V914" s="67">
        <f>$G914+$H914+$K914+IF(ISBLANK($E914),0,$F914*VLOOKUP($E914,'INFO_Matières recyclables'!$I$6:$M$14,3,0))</f>
        <v>0</v>
      </c>
      <c r="W914" s="67">
        <f>$I914+$J914+$L914+$M914+$N914+$O914+$P914+$Q914+$R914+IF(ISBLANK($E914),0,$F914*(1-VLOOKUP($E914,'INFO_Matières recyclables'!$I$6:$M$14,3,0)))</f>
        <v>0</v>
      </c>
      <c r="X914" s="67">
        <f>$G914+$H914+$I914+IF(ISBLANK($E914),0,$F914*VLOOKUP($E914,'INFO_Matières recyclables'!$I$6:$M$14,4,0))</f>
        <v>0</v>
      </c>
      <c r="Y914" s="67">
        <f>$J914+$K914+$L914+$M914+$N914+$O914+$P914+$Q914+$R914+IF(ISBLANK($E914),0,$F914*(1-VLOOKUP($E914,'INFO_Matières recyclables'!$I$6:$M$14,4,0)))</f>
        <v>0</v>
      </c>
      <c r="Z914" s="67">
        <f>$G914+$H914+$I914+$J914+IF(ISBLANK($E914),0,$F914*VLOOKUP($E914,'INFO_Matières recyclables'!$I$6:$M$14,5,0))</f>
        <v>0</v>
      </c>
      <c r="AA914" s="67">
        <f>$K914+$L914+$M914+$N914+$O914+$P914+$Q914+$R914+IF(ISBLANK($E914),0,$F914*(1-VLOOKUP($E914,'INFO_Matières recyclables'!$I$6:$M$14,5,0)))</f>
        <v>0</v>
      </c>
    </row>
    <row r="915" spans="2:27" x14ac:dyDescent="0.35">
      <c r="B915" s="5"/>
      <c r="C915" s="5"/>
      <c r="D915" s="26"/>
      <c r="E915" s="56"/>
      <c r="F915" s="58"/>
      <c r="G915" s="54"/>
      <c r="H915" s="54"/>
      <c r="I915" s="54"/>
      <c r="J915" s="54"/>
      <c r="K915" s="54"/>
      <c r="L915" s="54"/>
      <c r="M915" s="54"/>
      <c r="N915" s="54"/>
      <c r="O915" s="54"/>
      <c r="P915" s="61"/>
      <c r="Q915" s="75"/>
      <c r="R915" s="66"/>
      <c r="T915" s="67">
        <f>$G915+$H915+$L915+IF(ISBLANK($E915),0,$F915*VLOOKUP($E915,'INFO_Matières recyclables'!$I$6:$M$14,2,0))</f>
        <v>0</v>
      </c>
      <c r="U915" s="67">
        <f>$I915+$J915+$K915+$M915+$N915+$O915+$P915+$Q915+$R915+IF(ISBLANK($E915),0,$F915*(1-VLOOKUP($E915,'INFO_Matières recyclables'!$I$6:$M$14,2,0)))</f>
        <v>0</v>
      </c>
      <c r="V915" s="67">
        <f>$G915+$H915+$K915+IF(ISBLANK($E915),0,$F915*VLOOKUP($E915,'INFO_Matières recyclables'!$I$6:$M$14,3,0))</f>
        <v>0</v>
      </c>
      <c r="W915" s="67">
        <f>$I915+$J915+$L915+$M915+$N915+$O915+$P915+$Q915+$R915+IF(ISBLANK($E915),0,$F915*(1-VLOOKUP($E915,'INFO_Matières recyclables'!$I$6:$M$14,3,0)))</f>
        <v>0</v>
      </c>
      <c r="X915" s="67">
        <f>$G915+$H915+$I915+IF(ISBLANK($E915),0,$F915*VLOOKUP($E915,'INFO_Matières recyclables'!$I$6:$M$14,4,0))</f>
        <v>0</v>
      </c>
      <c r="Y915" s="67">
        <f>$J915+$K915+$L915+$M915+$N915+$O915+$P915+$Q915+$R915+IF(ISBLANK($E915),0,$F915*(1-VLOOKUP($E915,'INFO_Matières recyclables'!$I$6:$M$14,4,0)))</f>
        <v>0</v>
      </c>
      <c r="Z915" s="67">
        <f>$G915+$H915+$I915+$J915+IF(ISBLANK($E915),0,$F915*VLOOKUP($E915,'INFO_Matières recyclables'!$I$6:$M$14,5,0))</f>
        <v>0</v>
      </c>
      <c r="AA915" s="67">
        <f>$K915+$L915+$M915+$N915+$O915+$P915+$Q915+$R915+IF(ISBLANK($E915),0,$F915*(1-VLOOKUP($E915,'INFO_Matières recyclables'!$I$6:$M$14,5,0)))</f>
        <v>0</v>
      </c>
    </row>
    <row r="916" spans="2:27" x14ac:dyDescent="0.35">
      <c r="B916" s="5"/>
      <c r="C916" s="5"/>
      <c r="D916" s="26"/>
      <c r="E916" s="56"/>
      <c r="F916" s="58"/>
      <c r="G916" s="54"/>
      <c r="H916" s="54"/>
      <c r="I916" s="54"/>
      <c r="J916" s="54"/>
      <c r="K916" s="54"/>
      <c r="L916" s="54"/>
      <c r="M916" s="54"/>
      <c r="N916" s="54"/>
      <c r="O916" s="54"/>
      <c r="P916" s="61"/>
      <c r="Q916" s="75"/>
      <c r="R916" s="66"/>
      <c r="T916" s="67">
        <f>$G916+$H916+$L916+IF(ISBLANK($E916),0,$F916*VLOOKUP($E916,'INFO_Matières recyclables'!$I$6:$M$14,2,0))</f>
        <v>0</v>
      </c>
      <c r="U916" s="67">
        <f>$I916+$J916+$K916+$M916+$N916+$O916+$P916+$Q916+$R916+IF(ISBLANK($E916),0,$F916*(1-VLOOKUP($E916,'INFO_Matières recyclables'!$I$6:$M$14,2,0)))</f>
        <v>0</v>
      </c>
      <c r="V916" s="67">
        <f>$G916+$H916+$K916+IF(ISBLANK($E916),0,$F916*VLOOKUP($E916,'INFO_Matières recyclables'!$I$6:$M$14,3,0))</f>
        <v>0</v>
      </c>
      <c r="W916" s="67">
        <f>$I916+$J916+$L916+$M916+$N916+$O916+$P916+$Q916+$R916+IF(ISBLANK($E916),0,$F916*(1-VLOOKUP($E916,'INFO_Matières recyclables'!$I$6:$M$14,3,0)))</f>
        <v>0</v>
      </c>
      <c r="X916" s="67">
        <f>$G916+$H916+$I916+IF(ISBLANK($E916),0,$F916*VLOOKUP($E916,'INFO_Matières recyclables'!$I$6:$M$14,4,0))</f>
        <v>0</v>
      </c>
      <c r="Y916" s="67">
        <f>$J916+$K916+$L916+$M916+$N916+$O916+$P916+$Q916+$R916+IF(ISBLANK($E916),0,$F916*(1-VLOOKUP($E916,'INFO_Matières recyclables'!$I$6:$M$14,4,0)))</f>
        <v>0</v>
      </c>
      <c r="Z916" s="67">
        <f>$G916+$H916+$I916+$J916+IF(ISBLANK($E916),0,$F916*VLOOKUP($E916,'INFO_Matières recyclables'!$I$6:$M$14,5,0))</f>
        <v>0</v>
      </c>
      <c r="AA916" s="67">
        <f>$K916+$L916+$M916+$N916+$O916+$P916+$Q916+$R916+IF(ISBLANK($E916),0,$F916*(1-VLOOKUP($E916,'INFO_Matières recyclables'!$I$6:$M$14,5,0)))</f>
        <v>0</v>
      </c>
    </row>
    <row r="917" spans="2:27" x14ac:dyDescent="0.35">
      <c r="B917" s="5"/>
      <c r="C917" s="5"/>
      <c r="D917" s="26"/>
      <c r="E917" s="56"/>
      <c r="F917" s="58"/>
      <c r="G917" s="54"/>
      <c r="H917" s="54"/>
      <c r="I917" s="54"/>
      <c r="J917" s="54"/>
      <c r="K917" s="54"/>
      <c r="L917" s="54"/>
      <c r="M917" s="54"/>
      <c r="N917" s="54"/>
      <c r="O917" s="54"/>
      <c r="P917" s="61"/>
      <c r="Q917" s="75"/>
      <c r="R917" s="66"/>
      <c r="T917" s="67">
        <f>$G917+$H917+$L917+IF(ISBLANK($E917),0,$F917*VLOOKUP($E917,'INFO_Matières recyclables'!$I$6:$M$14,2,0))</f>
        <v>0</v>
      </c>
      <c r="U917" s="67">
        <f>$I917+$J917+$K917+$M917+$N917+$O917+$P917+$Q917+$R917+IF(ISBLANK($E917),0,$F917*(1-VLOOKUP($E917,'INFO_Matières recyclables'!$I$6:$M$14,2,0)))</f>
        <v>0</v>
      </c>
      <c r="V917" s="67">
        <f>$G917+$H917+$K917+IF(ISBLANK($E917),0,$F917*VLOOKUP($E917,'INFO_Matières recyclables'!$I$6:$M$14,3,0))</f>
        <v>0</v>
      </c>
      <c r="W917" s="67">
        <f>$I917+$J917+$L917+$M917+$N917+$O917+$P917+$Q917+$R917+IF(ISBLANK($E917),0,$F917*(1-VLOOKUP($E917,'INFO_Matières recyclables'!$I$6:$M$14,3,0)))</f>
        <v>0</v>
      </c>
      <c r="X917" s="67">
        <f>$G917+$H917+$I917+IF(ISBLANK($E917),0,$F917*VLOOKUP($E917,'INFO_Matières recyclables'!$I$6:$M$14,4,0))</f>
        <v>0</v>
      </c>
      <c r="Y917" s="67">
        <f>$J917+$K917+$L917+$M917+$N917+$O917+$P917+$Q917+$R917+IF(ISBLANK($E917),0,$F917*(1-VLOOKUP($E917,'INFO_Matières recyclables'!$I$6:$M$14,4,0)))</f>
        <v>0</v>
      </c>
      <c r="Z917" s="67">
        <f>$G917+$H917+$I917+$J917+IF(ISBLANK($E917),0,$F917*VLOOKUP($E917,'INFO_Matières recyclables'!$I$6:$M$14,5,0))</f>
        <v>0</v>
      </c>
      <c r="AA917" s="67">
        <f>$K917+$L917+$M917+$N917+$O917+$P917+$Q917+$R917+IF(ISBLANK($E917),0,$F917*(1-VLOOKUP($E917,'INFO_Matières recyclables'!$I$6:$M$14,5,0)))</f>
        <v>0</v>
      </c>
    </row>
    <row r="918" spans="2:27" x14ac:dyDescent="0.35">
      <c r="B918" s="5"/>
      <c r="C918" s="5"/>
      <c r="D918" s="26"/>
      <c r="E918" s="56"/>
      <c r="F918" s="58"/>
      <c r="G918" s="54"/>
      <c r="H918" s="54"/>
      <c r="I918" s="54"/>
      <c r="J918" s="54"/>
      <c r="K918" s="54"/>
      <c r="L918" s="54"/>
      <c r="M918" s="54"/>
      <c r="N918" s="54"/>
      <c r="O918" s="54"/>
      <c r="P918" s="61"/>
      <c r="Q918" s="75"/>
      <c r="R918" s="66"/>
      <c r="T918" s="67">
        <f>$G918+$H918+$L918+IF(ISBLANK($E918),0,$F918*VLOOKUP($E918,'INFO_Matières recyclables'!$I$6:$M$14,2,0))</f>
        <v>0</v>
      </c>
      <c r="U918" s="67">
        <f>$I918+$J918+$K918+$M918+$N918+$O918+$P918+$Q918+$R918+IF(ISBLANK($E918),0,$F918*(1-VLOOKUP($E918,'INFO_Matières recyclables'!$I$6:$M$14,2,0)))</f>
        <v>0</v>
      </c>
      <c r="V918" s="67">
        <f>$G918+$H918+$K918+IF(ISBLANK($E918),0,$F918*VLOOKUP($E918,'INFO_Matières recyclables'!$I$6:$M$14,3,0))</f>
        <v>0</v>
      </c>
      <c r="W918" s="67">
        <f>$I918+$J918+$L918+$M918+$N918+$O918+$P918+$Q918+$R918+IF(ISBLANK($E918),0,$F918*(1-VLOOKUP($E918,'INFO_Matières recyclables'!$I$6:$M$14,3,0)))</f>
        <v>0</v>
      </c>
      <c r="X918" s="67">
        <f>$G918+$H918+$I918+IF(ISBLANK($E918),0,$F918*VLOOKUP($E918,'INFO_Matières recyclables'!$I$6:$M$14,4,0))</f>
        <v>0</v>
      </c>
      <c r="Y918" s="67">
        <f>$J918+$K918+$L918+$M918+$N918+$O918+$P918+$Q918+$R918+IF(ISBLANK($E918),0,$F918*(1-VLOOKUP($E918,'INFO_Matières recyclables'!$I$6:$M$14,4,0)))</f>
        <v>0</v>
      </c>
      <c r="Z918" s="67">
        <f>$G918+$H918+$I918+$J918+IF(ISBLANK($E918),0,$F918*VLOOKUP($E918,'INFO_Matières recyclables'!$I$6:$M$14,5,0))</f>
        <v>0</v>
      </c>
      <c r="AA918" s="67">
        <f>$K918+$L918+$M918+$N918+$O918+$P918+$Q918+$R918+IF(ISBLANK($E918),0,$F918*(1-VLOOKUP($E918,'INFO_Matières recyclables'!$I$6:$M$14,5,0)))</f>
        <v>0</v>
      </c>
    </row>
    <row r="919" spans="2:27" x14ac:dyDescent="0.35">
      <c r="B919" s="5"/>
      <c r="C919" s="5"/>
      <c r="D919" s="26"/>
      <c r="E919" s="56"/>
      <c r="F919" s="58"/>
      <c r="G919" s="54"/>
      <c r="H919" s="54"/>
      <c r="I919" s="54"/>
      <c r="J919" s="54"/>
      <c r="K919" s="54"/>
      <c r="L919" s="54"/>
      <c r="M919" s="54"/>
      <c r="N919" s="54"/>
      <c r="O919" s="54"/>
      <c r="P919" s="61"/>
      <c r="Q919" s="75"/>
      <c r="R919" s="66"/>
      <c r="T919" s="67">
        <f>$G919+$H919+$L919+IF(ISBLANK($E919),0,$F919*VLOOKUP($E919,'INFO_Matières recyclables'!$I$6:$M$14,2,0))</f>
        <v>0</v>
      </c>
      <c r="U919" s="67">
        <f>$I919+$J919+$K919+$M919+$N919+$O919+$P919+$Q919+$R919+IF(ISBLANK($E919),0,$F919*(1-VLOOKUP($E919,'INFO_Matières recyclables'!$I$6:$M$14,2,0)))</f>
        <v>0</v>
      </c>
      <c r="V919" s="67">
        <f>$G919+$H919+$K919+IF(ISBLANK($E919),0,$F919*VLOOKUP($E919,'INFO_Matières recyclables'!$I$6:$M$14,3,0))</f>
        <v>0</v>
      </c>
      <c r="W919" s="67">
        <f>$I919+$J919+$L919+$M919+$N919+$O919+$P919+$Q919+$R919+IF(ISBLANK($E919),0,$F919*(1-VLOOKUP($E919,'INFO_Matières recyclables'!$I$6:$M$14,3,0)))</f>
        <v>0</v>
      </c>
      <c r="X919" s="67">
        <f>$G919+$H919+$I919+IF(ISBLANK($E919),0,$F919*VLOOKUP($E919,'INFO_Matières recyclables'!$I$6:$M$14,4,0))</f>
        <v>0</v>
      </c>
      <c r="Y919" s="67">
        <f>$J919+$K919+$L919+$M919+$N919+$O919+$P919+$Q919+$R919+IF(ISBLANK($E919),0,$F919*(1-VLOOKUP($E919,'INFO_Matières recyclables'!$I$6:$M$14,4,0)))</f>
        <v>0</v>
      </c>
      <c r="Z919" s="67">
        <f>$G919+$H919+$I919+$J919+IF(ISBLANK($E919),0,$F919*VLOOKUP($E919,'INFO_Matières recyclables'!$I$6:$M$14,5,0))</f>
        <v>0</v>
      </c>
      <c r="AA919" s="67">
        <f>$K919+$L919+$M919+$N919+$O919+$P919+$Q919+$R919+IF(ISBLANK($E919),0,$F919*(1-VLOOKUP($E919,'INFO_Matières recyclables'!$I$6:$M$14,5,0)))</f>
        <v>0</v>
      </c>
    </row>
    <row r="920" spans="2:27" x14ac:dyDescent="0.35">
      <c r="B920" s="5"/>
      <c r="C920" s="5"/>
      <c r="D920" s="26"/>
      <c r="E920" s="56"/>
      <c r="F920" s="58"/>
      <c r="G920" s="54"/>
      <c r="H920" s="54"/>
      <c r="I920" s="54"/>
      <c r="J920" s="54"/>
      <c r="K920" s="54"/>
      <c r="L920" s="54"/>
      <c r="M920" s="54"/>
      <c r="N920" s="54"/>
      <c r="O920" s="54"/>
      <c r="P920" s="61"/>
      <c r="Q920" s="75"/>
      <c r="R920" s="66"/>
      <c r="T920" s="67">
        <f>$G920+$H920+$L920+IF(ISBLANK($E920),0,$F920*VLOOKUP($E920,'INFO_Matières recyclables'!$I$6:$M$14,2,0))</f>
        <v>0</v>
      </c>
      <c r="U920" s="67">
        <f>$I920+$J920+$K920+$M920+$N920+$O920+$P920+$Q920+$R920+IF(ISBLANK($E920),0,$F920*(1-VLOOKUP($E920,'INFO_Matières recyclables'!$I$6:$M$14,2,0)))</f>
        <v>0</v>
      </c>
      <c r="V920" s="67">
        <f>$G920+$H920+$K920+IF(ISBLANK($E920),0,$F920*VLOOKUP($E920,'INFO_Matières recyclables'!$I$6:$M$14,3,0))</f>
        <v>0</v>
      </c>
      <c r="W920" s="67">
        <f>$I920+$J920+$L920+$M920+$N920+$O920+$P920+$Q920+$R920+IF(ISBLANK($E920),0,$F920*(1-VLOOKUP($E920,'INFO_Matières recyclables'!$I$6:$M$14,3,0)))</f>
        <v>0</v>
      </c>
      <c r="X920" s="67">
        <f>$G920+$H920+$I920+IF(ISBLANK($E920),0,$F920*VLOOKUP($E920,'INFO_Matières recyclables'!$I$6:$M$14,4,0))</f>
        <v>0</v>
      </c>
      <c r="Y920" s="67">
        <f>$J920+$K920+$L920+$M920+$N920+$O920+$P920+$Q920+$R920+IF(ISBLANK($E920),0,$F920*(1-VLOOKUP($E920,'INFO_Matières recyclables'!$I$6:$M$14,4,0)))</f>
        <v>0</v>
      </c>
      <c r="Z920" s="67">
        <f>$G920+$H920+$I920+$J920+IF(ISBLANK($E920),0,$F920*VLOOKUP($E920,'INFO_Matières recyclables'!$I$6:$M$14,5,0))</f>
        <v>0</v>
      </c>
      <c r="AA920" s="67">
        <f>$K920+$L920+$M920+$N920+$O920+$P920+$Q920+$R920+IF(ISBLANK($E920),0,$F920*(1-VLOOKUP($E920,'INFO_Matières recyclables'!$I$6:$M$14,5,0)))</f>
        <v>0</v>
      </c>
    </row>
    <row r="921" spans="2:27" x14ac:dyDescent="0.35">
      <c r="B921" s="5"/>
      <c r="C921" s="5"/>
      <c r="D921" s="26"/>
      <c r="E921" s="56"/>
      <c r="F921" s="58"/>
      <c r="G921" s="54"/>
      <c r="H921" s="54"/>
      <c r="I921" s="54"/>
      <c r="J921" s="54"/>
      <c r="K921" s="54"/>
      <c r="L921" s="54"/>
      <c r="M921" s="54"/>
      <c r="N921" s="54"/>
      <c r="O921" s="54"/>
      <c r="P921" s="61"/>
      <c r="Q921" s="75"/>
      <c r="R921" s="66"/>
      <c r="T921" s="67">
        <f>$G921+$H921+$L921+IF(ISBLANK($E921),0,$F921*VLOOKUP($E921,'INFO_Matières recyclables'!$I$6:$M$14,2,0))</f>
        <v>0</v>
      </c>
      <c r="U921" s="67">
        <f>$I921+$J921+$K921+$M921+$N921+$O921+$P921+$Q921+$R921+IF(ISBLANK($E921),0,$F921*(1-VLOOKUP($E921,'INFO_Matières recyclables'!$I$6:$M$14,2,0)))</f>
        <v>0</v>
      </c>
      <c r="V921" s="67">
        <f>$G921+$H921+$K921+IF(ISBLANK($E921),0,$F921*VLOOKUP($E921,'INFO_Matières recyclables'!$I$6:$M$14,3,0))</f>
        <v>0</v>
      </c>
      <c r="W921" s="67">
        <f>$I921+$J921+$L921+$M921+$N921+$O921+$P921+$Q921+$R921+IF(ISBLANK($E921),0,$F921*(1-VLOOKUP($E921,'INFO_Matières recyclables'!$I$6:$M$14,3,0)))</f>
        <v>0</v>
      </c>
      <c r="X921" s="67">
        <f>$G921+$H921+$I921+IF(ISBLANK($E921),0,$F921*VLOOKUP($E921,'INFO_Matières recyclables'!$I$6:$M$14,4,0))</f>
        <v>0</v>
      </c>
      <c r="Y921" s="67">
        <f>$J921+$K921+$L921+$M921+$N921+$O921+$P921+$Q921+$R921+IF(ISBLANK($E921),0,$F921*(1-VLOOKUP($E921,'INFO_Matières recyclables'!$I$6:$M$14,4,0)))</f>
        <v>0</v>
      </c>
      <c r="Z921" s="67">
        <f>$G921+$H921+$I921+$J921+IF(ISBLANK($E921),0,$F921*VLOOKUP($E921,'INFO_Matières recyclables'!$I$6:$M$14,5,0))</f>
        <v>0</v>
      </c>
      <c r="AA921" s="67">
        <f>$K921+$L921+$M921+$N921+$O921+$P921+$Q921+$R921+IF(ISBLANK($E921),0,$F921*(1-VLOOKUP($E921,'INFO_Matières recyclables'!$I$6:$M$14,5,0)))</f>
        <v>0</v>
      </c>
    </row>
    <row r="922" spans="2:27" x14ac:dyDescent="0.35">
      <c r="B922" s="5"/>
      <c r="C922" s="5"/>
      <c r="D922" s="26"/>
      <c r="E922" s="56"/>
      <c r="F922" s="58"/>
      <c r="G922" s="54"/>
      <c r="H922" s="54"/>
      <c r="I922" s="54"/>
      <c r="J922" s="54"/>
      <c r="K922" s="54"/>
      <c r="L922" s="54"/>
      <c r="M922" s="54"/>
      <c r="N922" s="54"/>
      <c r="O922" s="54"/>
      <c r="P922" s="61"/>
      <c r="Q922" s="75"/>
      <c r="R922" s="66"/>
      <c r="T922" s="67">
        <f>$G922+$H922+$L922+IF(ISBLANK($E922),0,$F922*VLOOKUP($E922,'INFO_Matières recyclables'!$I$6:$M$14,2,0))</f>
        <v>0</v>
      </c>
      <c r="U922" s="67">
        <f>$I922+$J922+$K922+$M922+$N922+$O922+$P922+$Q922+$R922+IF(ISBLANK($E922),0,$F922*(1-VLOOKUP($E922,'INFO_Matières recyclables'!$I$6:$M$14,2,0)))</f>
        <v>0</v>
      </c>
      <c r="V922" s="67">
        <f>$G922+$H922+$K922+IF(ISBLANK($E922),0,$F922*VLOOKUP($E922,'INFO_Matières recyclables'!$I$6:$M$14,3,0))</f>
        <v>0</v>
      </c>
      <c r="W922" s="67">
        <f>$I922+$J922+$L922+$M922+$N922+$O922+$P922+$Q922+$R922+IF(ISBLANK($E922),0,$F922*(1-VLOOKUP($E922,'INFO_Matières recyclables'!$I$6:$M$14,3,0)))</f>
        <v>0</v>
      </c>
      <c r="X922" s="67">
        <f>$G922+$H922+$I922+IF(ISBLANK($E922),0,$F922*VLOOKUP($E922,'INFO_Matières recyclables'!$I$6:$M$14,4,0))</f>
        <v>0</v>
      </c>
      <c r="Y922" s="67">
        <f>$J922+$K922+$L922+$M922+$N922+$O922+$P922+$Q922+$R922+IF(ISBLANK($E922),0,$F922*(1-VLOOKUP($E922,'INFO_Matières recyclables'!$I$6:$M$14,4,0)))</f>
        <v>0</v>
      </c>
      <c r="Z922" s="67">
        <f>$G922+$H922+$I922+$J922+IF(ISBLANK($E922),0,$F922*VLOOKUP($E922,'INFO_Matières recyclables'!$I$6:$M$14,5,0))</f>
        <v>0</v>
      </c>
      <c r="AA922" s="67">
        <f>$K922+$L922+$M922+$N922+$O922+$P922+$Q922+$R922+IF(ISBLANK($E922),0,$F922*(1-VLOOKUP($E922,'INFO_Matières recyclables'!$I$6:$M$14,5,0)))</f>
        <v>0</v>
      </c>
    </row>
    <row r="923" spans="2:27" x14ac:dyDescent="0.35">
      <c r="B923" s="5"/>
      <c r="C923" s="5"/>
      <c r="D923" s="26"/>
      <c r="E923" s="56"/>
      <c r="F923" s="58"/>
      <c r="G923" s="54"/>
      <c r="H923" s="54"/>
      <c r="I923" s="54"/>
      <c r="J923" s="54"/>
      <c r="K923" s="54"/>
      <c r="L923" s="54"/>
      <c r="M923" s="54"/>
      <c r="N923" s="54"/>
      <c r="O923" s="54"/>
      <c r="P923" s="61"/>
      <c r="Q923" s="75"/>
      <c r="R923" s="66"/>
      <c r="T923" s="67">
        <f>$G923+$H923+$L923+IF(ISBLANK($E923),0,$F923*VLOOKUP($E923,'INFO_Matières recyclables'!$I$6:$M$14,2,0))</f>
        <v>0</v>
      </c>
      <c r="U923" s="67">
        <f>$I923+$J923+$K923+$M923+$N923+$O923+$P923+$Q923+$R923+IF(ISBLANK($E923),0,$F923*(1-VLOOKUP($E923,'INFO_Matières recyclables'!$I$6:$M$14,2,0)))</f>
        <v>0</v>
      </c>
      <c r="V923" s="67">
        <f>$G923+$H923+$K923+IF(ISBLANK($E923),0,$F923*VLOOKUP($E923,'INFO_Matières recyclables'!$I$6:$M$14,3,0))</f>
        <v>0</v>
      </c>
      <c r="W923" s="67">
        <f>$I923+$J923+$L923+$M923+$N923+$O923+$P923+$Q923+$R923+IF(ISBLANK($E923),0,$F923*(1-VLOOKUP($E923,'INFO_Matières recyclables'!$I$6:$M$14,3,0)))</f>
        <v>0</v>
      </c>
      <c r="X923" s="67">
        <f>$G923+$H923+$I923+IF(ISBLANK($E923),0,$F923*VLOOKUP($E923,'INFO_Matières recyclables'!$I$6:$M$14,4,0))</f>
        <v>0</v>
      </c>
      <c r="Y923" s="67">
        <f>$J923+$K923+$L923+$M923+$N923+$O923+$P923+$Q923+$R923+IF(ISBLANK($E923),0,$F923*(1-VLOOKUP($E923,'INFO_Matières recyclables'!$I$6:$M$14,4,0)))</f>
        <v>0</v>
      </c>
      <c r="Z923" s="67">
        <f>$G923+$H923+$I923+$J923+IF(ISBLANK($E923),0,$F923*VLOOKUP($E923,'INFO_Matières recyclables'!$I$6:$M$14,5,0))</f>
        <v>0</v>
      </c>
      <c r="AA923" s="67">
        <f>$K923+$L923+$M923+$N923+$O923+$P923+$Q923+$R923+IF(ISBLANK($E923),0,$F923*(1-VLOOKUP($E923,'INFO_Matières recyclables'!$I$6:$M$14,5,0)))</f>
        <v>0</v>
      </c>
    </row>
    <row r="924" spans="2:27" x14ac:dyDescent="0.35">
      <c r="B924" s="5"/>
      <c r="C924" s="5"/>
      <c r="D924" s="26"/>
      <c r="E924" s="56"/>
      <c r="F924" s="58"/>
      <c r="G924" s="54"/>
      <c r="H924" s="54"/>
      <c r="I924" s="54"/>
      <c r="J924" s="54"/>
      <c r="K924" s="54"/>
      <c r="L924" s="54"/>
      <c r="M924" s="54"/>
      <c r="N924" s="54"/>
      <c r="O924" s="54"/>
      <c r="P924" s="61"/>
      <c r="Q924" s="75"/>
      <c r="R924" s="66"/>
      <c r="T924" s="67">
        <f>$G924+$H924+$L924+IF(ISBLANK($E924),0,$F924*VLOOKUP($E924,'INFO_Matières recyclables'!$I$6:$M$14,2,0))</f>
        <v>0</v>
      </c>
      <c r="U924" s="67">
        <f>$I924+$J924+$K924+$M924+$N924+$O924+$P924+$Q924+$R924+IF(ISBLANK($E924),0,$F924*(1-VLOOKUP($E924,'INFO_Matières recyclables'!$I$6:$M$14,2,0)))</f>
        <v>0</v>
      </c>
      <c r="V924" s="67">
        <f>$G924+$H924+$K924+IF(ISBLANK($E924),0,$F924*VLOOKUP($E924,'INFO_Matières recyclables'!$I$6:$M$14,3,0))</f>
        <v>0</v>
      </c>
      <c r="W924" s="67">
        <f>$I924+$J924+$L924+$M924+$N924+$O924+$P924+$Q924+$R924+IF(ISBLANK($E924),0,$F924*(1-VLOOKUP($E924,'INFO_Matières recyclables'!$I$6:$M$14,3,0)))</f>
        <v>0</v>
      </c>
      <c r="X924" s="67">
        <f>$G924+$H924+$I924+IF(ISBLANK($E924),0,$F924*VLOOKUP($E924,'INFO_Matières recyclables'!$I$6:$M$14,4,0))</f>
        <v>0</v>
      </c>
      <c r="Y924" s="67">
        <f>$J924+$K924+$L924+$M924+$N924+$O924+$P924+$Q924+$R924+IF(ISBLANK($E924),0,$F924*(1-VLOOKUP($E924,'INFO_Matières recyclables'!$I$6:$M$14,4,0)))</f>
        <v>0</v>
      </c>
      <c r="Z924" s="67">
        <f>$G924+$H924+$I924+$J924+IF(ISBLANK($E924),0,$F924*VLOOKUP($E924,'INFO_Matières recyclables'!$I$6:$M$14,5,0))</f>
        <v>0</v>
      </c>
      <c r="AA924" s="67">
        <f>$K924+$L924+$M924+$N924+$O924+$P924+$Q924+$R924+IF(ISBLANK($E924),0,$F924*(1-VLOOKUP($E924,'INFO_Matières recyclables'!$I$6:$M$14,5,0)))</f>
        <v>0</v>
      </c>
    </row>
    <row r="925" spans="2:27" x14ac:dyDescent="0.35">
      <c r="B925" s="5"/>
      <c r="C925" s="5"/>
      <c r="D925" s="26"/>
      <c r="E925" s="56"/>
      <c r="F925" s="58"/>
      <c r="G925" s="54"/>
      <c r="H925" s="54"/>
      <c r="I925" s="54"/>
      <c r="J925" s="54"/>
      <c r="K925" s="54"/>
      <c r="L925" s="54"/>
      <c r="M925" s="54"/>
      <c r="N925" s="54"/>
      <c r="O925" s="54"/>
      <c r="P925" s="61"/>
      <c r="Q925" s="75"/>
      <c r="R925" s="66"/>
      <c r="T925" s="67">
        <f>$G925+$H925+$L925+IF(ISBLANK($E925),0,$F925*VLOOKUP($E925,'INFO_Matières recyclables'!$I$6:$M$14,2,0))</f>
        <v>0</v>
      </c>
      <c r="U925" s="67">
        <f>$I925+$J925+$K925+$M925+$N925+$O925+$P925+$Q925+$R925+IF(ISBLANK($E925),0,$F925*(1-VLOOKUP($E925,'INFO_Matières recyclables'!$I$6:$M$14,2,0)))</f>
        <v>0</v>
      </c>
      <c r="V925" s="67">
        <f>$G925+$H925+$K925+IF(ISBLANK($E925),0,$F925*VLOOKUP($E925,'INFO_Matières recyclables'!$I$6:$M$14,3,0))</f>
        <v>0</v>
      </c>
      <c r="W925" s="67">
        <f>$I925+$J925+$L925+$M925+$N925+$O925+$P925+$Q925+$R925+IF(ISBLANK($E925),0,$F925*(1-VLOOKUP($E925,'INFO_Matières recyclables'!$I$6:$M$14,3,0)))</f>
        <v>0</v>
      </c>
      <c r="X925" s="67">
        <f>$G925+$H925+$I925+IF(ISBLANK($E925),0,$F925*VLOOKUP($E925,'INFO_Matières recyclables'!$I$6:$M$14,4,0))</f>
        <v>0</v>
      </c>
      <c r="Y925" s="67">
        <f>$J925+$K925+$L925+$M925+$N925+$O925+$P925+$Q925+$R925+IF(ISBLANK($E925),0,$F925*(1-VLOOKUP($E925,'INFO_Matières recyclables'!$I$6:$M$14,4,0)))</f>
        <v>0</v>
      </c>
      <c r="Z925" s="67">
        <f>$G925+$H925+$I925+$J925+IF(ISBLANK($E925),0,$F925*VLOOKUP($E925,'INFO_Matières recyclables'!$I$6:$M$14,5,0))</f>
        <v>0</v>
      </c>
      <c r="AA925" s="67">
        <f>$K925+$L925+$M925+$N925+$O925+$P925+$Q925+$R925+IF(ISBLANK($E925),0,$F925*(1-VLOOKUP($E925,'INFO_Matières recyclables'!$I$6:$M$14,5,0)))</f>
        <v>0</v>
      </c>
    </row>
    <row r="926" spans="2:27" x14ac:dyDescent="0.35">
      <c r="B926" s="5"/>
      <c r="C926" s="5"/>
      <c r="D926" s="26"/>
      <c r="E926" s="56"/>
      <c r="F926" s="58"/>
      <c r="G926" s="54"/>
      <c r="H926" s="54"/>
      <c r="I926" s="54"/>
      <c r="J926" s="54"/>
      <c r="K926" s="54"/>
      <c r="L926" s="54"/>
      <c r="M926" s="54"/>
      <c r="N926" s="54"/>
      <c r="O926" s="54"/>
      <c r="P926" s="61"/>
      <c r="Q926" s="75"/>
      <c r="R926" s="66"/>
      <c r="T926" s="67">
        <f>$G926+$H926+$L926+IF(ISBLANK($E926),0,$F926*VLOOKUP($E926,'INFO_Matières recyclables'!$I$6:$M$14,2,0))</f>
        <v>0</v>
      </c>
      <c r="U926" s="67">
        <f>$I926+$J926+$K926+$M926+$N926+$O926+$P926+$Q926+$R926+IF(ISBLANK($E926),0,$F926*(1-VLOOKUP($E926,'INFO_Matières recyclables'!$I$6:$M$14,2,0)))</f>
        <v>0</v>
      </c>
      <c r="V926" s="67">
        <f>$G926+$H926+$K926+IF(ISBLANK($E926),0,$F926*VLOOKUP($E926,'INFO_Matières recyclables'!$I$6:$M$14,3,0))</f>
        <v>0</v>
      </c>
      <c r="W926" s="67">
        <f>$I926+$J926+$L926+$M926+$N926+$O926+$P926+$Q926+$R926+IF(ISBLANK($E926),0,$F926*(1-VLOOKUP($E926,'INFO_Matières recyclables'!$I$6:$M$14,3,0)))</f>
        <v>0</v>
      </c>
      <c r="X926" s="67">
        <f>$G926+$H926+$I926+IF(ISBLANK($E926),0,$F926*VLOOKUP($E926,'INFO_Matières recyclables'!$I$6:$M$14,4,0))</f>
        <v>0</v>
      </c>
      <c r="Y926" s="67">
        <f>$J926+$K926+$L926+$M926+$N926+$O926+$P926+$Q926+$R926+IF(ISBLANK($E926),0,$F926*(1-VLOOKUP($E926,'INFO_Matières recyclables'!$I$6:$M$14,4,0)))</f>
        <v>0</v>
      </c>
      <c r="Z926" s="67">
        <f>$G926+$H926+$I926+$J926+IF(ISBLANK($E926),0,$F926*VLOOKUP($E926,'INFO_Matières recyclables'!$I$6:$M$14,5,0))</f>
        <v>0</v>
      </c>
      <c r="AA926" s="67">
        <f>$K926+$L926+$M926+$N926+$O926+$P926+$Q926+$R926+IF(ISBLANK($E926),0,$F926*(1-VLOOKUP($E926,'INFO_Matières recyclables'!$I$6:$M$14,5,0)))</f>
        <v>0</v>
      </c>
    </row>
    <row r="927" spans="2:27" x14ac:dyDescent="0.35">
      <c r="B927" s="5"/>
      <c r="C927" s="5"/>
      <c r="D927" s="26"/>
      <c r="E927" s="56"/>
      <c r="F927" s="58"/>
      <c r="G927" s="54"/>
      <c r="H927" s="54"/>
      <c r="I927" s="54"/>
      <c r="J927" s="54"/>
      <c r="K927" s="54"/>
      <c r="L927" s="54"/>
      <c r="M927" s="54"/>
      <c r="N927" s="54"/>
      <c r="O927" s="54"/>
      <c r="P927" s="61"/>
      <c r="Q927" s="75"/>
      <c r="R927" s="66"/>
      <c r="T927" s="67">
        <f>$G927+$H927+$L927+IF(ISBLANK($E927),0,$F927*VLOOKUP($E927,'INFO_Matières recyclables'!$I$6:$M$14,2,0))</f>
        <v>0</v>
      </c>
      <c r="U927" s="67">
        <f>$I927+$J927+$K927+$M927+$N927+$O927+$P927+$Q927+$R927+IF(ISBLANK($E927),0,$F927*(1-VLOOKUP($E927,'INFO_Matières recyclables'!$I$6:$M$14,2,0)))</f>
        <v>0</v>
      </c>
      <c r="V927" s="67">
        <f>$G927+$H927+$K927+IF(ISBLANK($E927),0,$F927*VLOOKUP($E927,'INFO_Matières recyclables'!$I$6:$M$14,3,0))</f>
        <v>0</v>
      </c>
      <c r="W927" s="67">
        <f>$I927+$J927+$L927+$M927+$N927+$O927+$P927+$Q927+$R927+IF(ISBLANK($E927),0,$F927*(1-VLOOKUP($E927,'INFO_Matières recyclables'!$I$6:$M$14,3,0)))</f>
        <v>0</v>
      </c>
      <c r="X927" s="67">
        <f>$G927+$H927+$I927+IF(ISBLANK($E927),0,$F927*VLOOKUP($E927,'INFO_Matières recyclables'!$I$6:$M$14,4,0))</f>
        <v>0</v>
      </c>
      <c r="Y927" s="67">
        <f>$J927+$K927+$L927+$M927+$N927+$O927+$P927+$Q927+$R927+IF(ISBLANK($E927),0,$F927*(1-VLOOKUP($E927,'INFO_Matières recyclables'!$I$6:$M$14,4,0)))</f>
        <v>0</v>
      </c>
      <c r="Z927" s="67">
        <f>$G927+$H927+$I927+$J927+IF(ISBLANK($E927),0,$F927*VLOOKUP($E927,'INFO_Matières recyclables'!$I$6:$M$14,5,0))</f>
        <v>0</v>
      </c>
      <c r="AA927" s="67">
        <f>$K927+$L927+$M927+$N927+$O927+$P927+$Q927+$R927+IF(ISBLANK($E927),0,$F927*(1-VLOOKUP($E927,'INFO_Matières recyclables'!$I$6:$M$14,5,0)))</f>
        <v>0</v>
      </c>
    </row>
    <row r="928" spans="2:27" x14ac:dyDescent="0.35">
      <c r="B928" s="5"/>
      <c r="C928" s="5"/>
      <c r="D928" s="26"/>
      <c r="E928" s="56"/>
      <c r="F928" s="58"/>
      <c r="G928" s="54"/>
      <c r="H928" s="54"/>
      <c r="I928" s="54"/>
      <c r="J928" s="54"/>
      <c r="K928" s="54"/>
      <c r="L928" s="54"/>
      <c r="M928" s="54"/>
      <c r="N928" s="54"/>
      <c r="O928" s="54"/>
      <c r="P928" s="61"/>
      <c r="Q928" s="75"/>
      <c r="R928" s="66"/>
      <c r="T928" s="67">
        <f>$G928+$H928+$L928+IF(ISBLANK($E928),0,$F928*VLOOKUP($E928,'INFO_Matières recyclables'!$I$6:$M$14,2,0))</f>
        <v>0</v>
      </c>
      <c r="U928" s="67">
        <f>$I928+$J928+$K928+$M928+$N928+$O928+$P928+$Q928+$R928+IF(ISBLANK($E928),0,$F928*(1-VLOOKUP($E928,'INFO_Matières recyclables'!$I$6:$M$14,2,0)))</f>
        <v>0</v>
      </c>
      <c r="V928" s="67">
        <f>$G928+$H928+$K928+IF(ISBLANK($E928),0,$F928*VLOOKUP($E928,'INFO_Matières recyclables'!$I$6:$M$14,3,0))</f>
        <v>0</v>
      </c>
      <c r="W928" s="67">
        <f>$I928+$J928+$L928+$M928+$N928+$O928+$P928+$Q928+$R928+IF(ISBLANK($E928),0,$F928*(1-VLOOKUP($E928,'INFO_Matières recyclables'!$I$6:$M$14,3,0)))</f>
        <v>0</v>
      </c>
      <c r="X928" s="67">
        <f>$G928+$H928+$I928+IF(ISBLANK($E928),0,$F928*VLOOKUP($E928,'INFO_Matières recyclables'!$I$6:$M$14,4,0))</f>
        <v>0</v>
      </c>
      <c r="Y928" s="67">
        <f>$J928+$K928+$L928+$M928+$N928+$O928+$P928+$Q928+$R928+IF(ISBLANK($E928),0,$F928*(1-VLOOKUP($E928,'INFO_Matières recyclables'!$I$6:$M$14,4,0)))</f>
        <v>0</v>
      </c>
      <c r="Z928" s="67">
        <f>$G928+$H928+$I928+$J928+IF(ISBLANK($E928),0,$F928*VLOOKUP($E928,'INFO_Matières recyclables'!$I$6:$M$14,5,0))</f>
        <v>0</v>
      </c>
      <c r="AA928" s="67">
        <f>$K928+$L928+$M928+$N928+$O928+$P928+$Q928+$R928+IF(ISBLANK($E928),0,$F928*(1-VLOOKUP($E928,'INFO_Matières recyclables'!$I$6:$M$14,5,0)))</f>
        <v>0</v>
      </c>
    </row>
    <row r="929" spans="2:27" x14ac:dyDescent="0.35">
      <c r="B929" s="5"/>
      <c r="C929" s="5"/>
      <c r="D929" s="26"/>
      <c r="E929" s="56"/>
      <c r="F929" s="58"/>
      <c r="G929" s="54"/>
      <c r="H929" s="54"/>
      <c r="I929" s="54"/>
      <c r="J929" s="54"/>
      <c r="K929" s="54"/>
      <c r="L929" s="54"/>
      <c r="M929" s="54"/>
      <c r="N929" s="54"/>
      <c r="O929" s="54"/>
      <c r="P929" s="61"/>
      <c r="Q929" s="75"/>
      <c r="R929" s="66"/>
      <c r="T929" s="67">
        <f>$G929+$H929+$L929+IF(ISBLANK($E929),0,$F929*VLOOKUP($E929,'INFO_Matières recyclables'!$I$6:$M$14,2,0))</f>
        <v>0</v>
      </c>
      <c r="U929" s="67">
        <f>$I929+$J929+$K929+$M929+$N929+$O929+$P929+$Q929+$R929+IF(ISBLANK($E929),0,$F929*(1-VLOOKUP($E929,'INFO_Matières recyclables'!$I$6:$M$14,2,0)))</f>
        <v>0</v>
      </c>
      <c r="V929" s="67">
        <f>$G929+$H929+$K929+IF(ISBLANK($E929),0,$F929*VLOOKUP($E929,'INFO_Matières recyclables'!$I$6:$M$14,3,0))</f>
        <v>0</v>
      </c>
      <c r="W929" s="67">
        <f>$I929+$J929+$L929+$M929+$N929+$O929+$P929+$Q929+$R929+IF(ISBLANK($E929),0,$F929*(1-VLOOKUP($E929,'INFO_Matières recyclables'!$I$6:$M$14,3,0)))</f>
        <v>0</v>
      </c>
      <c r="X929" s="67">
        <f>$G929+$H929+$I929+IF(ISBLANK($E929),0,$F929*VLOOKUP($E929,'INFO_Matières recyclables'!$I$6:$M$14,4,0))</f>
        <v>0</v>
      </c>
      <c r="Y929" s="67">
        <f>$J929+$K929+$L929+$M929+$N929+$O929+$P929+$Q929+$R929+IF(ISBLANK($E929),0,$F929*(1-VLOOKUP($E929,'INFO_Matières recyclables'!$I$6:$M$14,4,0)))</f>
        <v>0</v>
      </c>
      <c r="Z929" s="67">
        <f>$G929+$H929+$I929+$J929+IF(ISBLANK($E929),0,$F929*VLOOKUP($E929,'INFO_Matières recyclables'!$I$6:$M$14,5,0))</f>
        <v>0</v>
      </c>
      <c r="AA929" s="67">
        <f>$K929+$L929+$M929+$N929+$O929+$P929+$Q929+$R929+IF(ISBLANK($E929),0,$F929*(1-VLOOKUP($E929,'INFO_Matières recyclables'!$I$6:$M$14,5,0)))</f>
        <v>0</v>
      </c>
    </row>
    <row r="930" spans="2:27" x14ac:dyDescent="0.35">
      <c r="B930" s="5"/>
      <c r="C930" s="5"/>
      <c r="D930" s="26"/>
      <c r="E930" s="56"/>
      <c r="F930" s="58"/>
      <c r="G930" s="54"/>
      <c r="H930" s="54"/>
      <c r="I930" s="54"/>
      <c r="J930" s="54"/>
      <c r="K930" s="54"/>
      <c r="L930" s="54"/>
      <c r="M930" s="54"/>
      <c r="N930" s="54"/>
      <c r="O930" s="54"/>
      <c r="P930" s="61"/>
      <c r="Q930" s="75"/>
      <c r="R930" s="66"/>
      <c r="T930" s="67">
        <f>$G930+$H930+$L930+IF(ISBLANK($E930),0,$F930*VLOOKUP($E930,'INFO_Matières recyclables'!$I$6:$M$14,2,0))</f>
        <v>0</v>
      </c>
      <c r="U930" s="67">
        <f>$I930+$J930+$K930+$M930+$N930+$O930+$P930+$Q930+$R930+IF(ISBLANK($E930),0,$F930*(1-VLOOKUP($E930,'INFO_Matières recyclables'!$I$6:$M$14,2,0)))</f>
        <v>0</v>
      </c>
      <c r="V930" s="67">
        <f>$G930+$H930+$K930+IF(ISBLANK($E930),0,$F930*VLOOKUP($E930,'INFO_Matières recyclables'!$I$6:$M$14,3,0))</f>
        <v>0</v>
      </c>
      <c r="W930" s="67">
        <f>$I930+$J930+$L930+$M930+$N930+$O930+$P930+$Q930+$R930+IF(ISBLANK($E930),0,$F930*(1-VLOOKUP($E930,'INFO_Matières recyclables'!$I$6:$M$14,3,0)))</f>
        <v>0</v>
      </c>
      <c r="X930" s="67">
        <f>$G930+$H930+$I930+IF(ISBLANK($E930),0,$F930*VLOOKUP($E930,'INFO_Matières recyclables'!$I$6:$M$14,4,0))</f>
        <v>0</v>
      </c>
      <c r="Y930" s="67">
        <f>$J930+$K930+$L930+$M930+$N930+$O930+$P930+$Q930+$R930+IF(ISBLANK($E930),0,$F930*(1-VLOOKUP($E930,'INFO_Matières recyclables'!$I$6:$M$14,4,0)))</f>
        <v>0</v>
      </c>
      <c r="Z930" s="67">
        <f>$G930+$H930+$I930+$J930+IF(ISBLANK($E930),0,$F930*VLOOKUP($E930,'INFO_Matières recyclables'!$I$6:$M$14,5,0))</f>
        <v>0</v>
      </c>
      <c r="AA930" s="67">
        <f>$K930+$L930+$M930+$N930+$O930+$P930+$Q930+$R930+IF(ISBLANK($E930),0,$F930*(1-VLOOKUP($E930,'INFO_Matières recyclables'!$I$6:$M$14,5,0)))</f>
        <v>0</v>
      </c>
    </row>
    <row r="931" spans="2:27" x14ac:dyDescent="0.35">
      <c r="B931" s="5"/>
      <c r="C931" s="5"/>
      <c r="D931" s="26"/>
      <c r="E931" s="56"/>
      <c r="F931" s="58"/>
      <c r="G931" s="54"/>
      <c r="H931" s="54"/>
      <c r="I931" s="54"/>
      <c r="J931" s="54"/>
      <c r="K931" s="54"/>
      <c r="L931" s="54"/>
      <c r="M931" s="54"/>
      <c r="N931" s="54"/>
      <c r="O931" s="54"/>
      <c r="P931" s="61"/>
      <c r="Q931" s="75"/>
      <c r="R931" s="66"/>
      <c r="T931" s="67">
        <f>$G931+$H931+$L931+IF(ISBLANK($E931),0,$F931*VLOOKUP($E931,'INFO_Matières recyclables'!$I$6:$M$14,2,0))</f>
        <v>0</v>
      </c>
      <c r="U931" s="67">
        <f>$I931+$J931+$K931+$M931+$N931+$O931+$P931+$Q931+$R931+IF(ISBLANK($E931),0,$F931*(1-VLOOKUP($E931,'INFO_Matières recyclables'!$I$6:$M$14,2,0)))</f>
        <v>0</v>
      </c>
      <c r="V931" s="67">
        <f>$G931+$H931+$K931+IF(ISBLANK($E931),0,$F931*VLOOKUP($E931,'INFO_Matières recyclables'!$I$6:$M$14,3,0))</f>
        <v>0</v>
      </c>
      <c r="W931" s="67">
        <f>$I931+$J931+$L931+$M931+$N931+$O931+$P931+$Q931+$R931+IF(ISBLANK($E931),0,$F931*(1-VLOOKUP($E931,'INFO_Matières recyclables'!$I$6:$M$14,3,0)))</f>
        <v>0</v>
      </c>
      <c r="X931" s="67">
        <f>$G931+$H931+$I931+IF(ISBLANK($E931),0,$F931*VLOOKUP($E931,'INFO_Matières recyclables'!$I$6:$M$14,4,0))</f>
        <v>0</v>
      </c>
      <c r="Y931" s="67">
        <f>$J931+$K931+$L931+$M931+$N931+$O931+$P931+$Q931+$R931+IF(ISBLANK($E931),0,$F931*(1-VLOOKUP($E931,'INFO_Matières recyclables'!$I$6:$M$14,4,0)))</f>
        <v>0</v>
      </c>
      <c r="Z931" s="67">
        <f>$G931+$H931+$I931+$J931+IF(ISBLANK($E931),0,$F931*VLOOKUP($E931,'INFO_Matières recyclables'!$I$6:$M$14,5,0))</f>
        <v>0</v>
      </c>
      <c r="AA931" s="67">
        <f>$K931+$L931+$M931+$N931+$O931+$P931+$Q931+$R931+IF(ISBLANK($E931),0,$F931*(1-VLOOKUP($E931,'INFO_Matières recyclables'!$I$6:$M$14,5,0)))</f>
        <v>0</v>
      </c>
    </row>
    <row r="932" spans="2:27" x14ac:dyDescent="0.35">
      <c r="B932" s="5"/>
      <c r="C932" s="5"/>
      <c r="D932" s="26"/>
      <c r="E932" s="56"/>
      <c r="F932" s="58"/>
      <c r="G932" s="54"/>
      <c r="H932" s="54"/>
      <c r="I932" s="54"/>
      <c r="J932" s="54"/>
      <c r="K932" s="54"/>
      <c r="L932" s="54"/>
      <c r="M932" s="54"/>
      <c r="N932" s="54"/>
      <c r="O932" s="54"/>
      <c r="P932" s="61"/>
      <c r="Q932" s="75"/>
      <c r="R932" s="66"/>
      <c r="T932" s="67">
        <f>$G932+$H932+$L932+IF(ISBLANK($E932),0,$F932*VLOOKUP($E932,'INFO_Matières recyclables'!$I$6:$M$14,2,0))</f>
        <v>0</v>
      </c>
      <c r="U932" s="67">
        <f>$I932+$J932+$K932+$M932+$N932+$O932+$P932+$Q932+$R932+IF(ISBLANK($E932),0,$F932*(1-VLOOKUP($E932,'INFO_Matières recyclables'!$I$6:$M$14,2,0)))</f>
        <v>0</v>
      </c>
      <c r="V932" s="67">
        <f>$G932+$H932+$K932+IF(ISBLANK($E932),0,$F932*VLOOKUP($E932,'INFO_Matières recyclables'!$I$6:$M$14,3,0))</f>
        <v>0</v>
      </c>
      <c r="W932" s="67">
        <f>$I932+$J932+$L932+$M932+$N932+$O932+$P932+$Q932+$R932+IF(ISBLANK($E932),0,$F932*(1-VLOOKUP($E932,'INFO_Matières recyclables'!$I$6:$M$14,3,0)))</f>
        <v>0</v>
      </c>
      <c r="X932" s="67">
        <f>$G932+$H932+$I932+IF(ISBLANK($E932),0,$F932*VLOOKUP($E932,'INFO_Matières recyclables'!$I$6:$M$14,4,0))</f>
        <v>0</v>
      </c>
      <c r="Y932" s="67">
        <f>$J932+$K932+$L932+$M932+$N932+$O932+$P932+$Q932+$R932+IF(ISBLANK($E932),0,$F932*(1-VLOOKUP($E932,'INFO_Matières recyclables'!$I$6:$M$14,4,0)))</f>
        <v>0</v>
      </c>
      <c r="Z932" s="67">
        <f>$G932+$H932+$I932+$J932+IF(ISBLANK($E932),0,$F932*VLOOKUP($E932,'INFO_Matières recyclables'!$I$6:$M$14,5,0))</f>
        <v>0</v>
      </c>
      <c r="AA932" s="67">
        <f>$K932+$L932+$M932+$N932+$O932+$P932+$Q932+$R932+IF(ISBLANK($E932),0,$F932*(1-VLOOKUP($E932,'INFO_Matières recyclables'!$I$6:$M$14,5,0)))</f>
        <v>0</v>
      </c>
    </row>
    <row r="933" spans="2:27" x14ac:dyDescent="0.35">
      <c r="B933" s="5"/>
      <c r="C933" s="5"/>
      <c r="D933" s="26"/>
      <c r="E933" s="56"/>
      <c r="F933" s="58"/>
      <c r="G933" s="54"/>
      <c r="H933" s="54"/>
      <c r="I933" s="54"/>
      <c r="J933" s="54"/>
      <c r="K933" s="54"/>
      <c r="L933" s="54"/>
      <c r="M933" s="54"/>
      <c r="N933" s="54"/>
      <c r="O933" s="54"/>
      <c r="P933" s="61"/>
      <c r="Q933" s="75"/>
      <c r="R933" s="66"/>
      <c r="T933" s="67">
        <f>$G933+$H933+$L933+IF(ISBLANK($E933),0,$F933*VLOOKUP($E933,'INFO_Matières recyclables'!$I$6:$M$14,2,0))</f>
        <v>0</v>
      </c>
      <c r="U933" s="67">
        <f>$I933+$J933+$K933+$M933+$N933+$O933+$P933+$Q933+$R933+IF(ISBLANK($E933),0,$F933*(1-VLOOKUP($E933,'INFO_Matières recyclables'!$I$6:$M$14,2,0)))</f>
        <v>0</v>
      </c>
      <c r="V933" s="67">
        <f>$G933+$H933+$K933+IF(ISBLANK($E933),0,$F933*VLOOKUP($E933,'INFO_Matières recyclables'!$I$6:$M$14,3,0))</f>
        <v>0</v>
      </c>
      <c r="W933" s="67">
        <f>$I933+$J933+$L933+$M933+$N933+$O933+$P933+$Q933+$R933+IF(ISBLANK($E933),0,$F933*(1-VLOOKUP($E933,'INFO_Matières recyclables'!$I$6:$M$14,3,0)))</f>
        <v>0</v>
      </c>
      <c r="X933" s="67">
        <f>$G933+$H933+$I933+IF(ISBLANK($E933),0,$F933*VLOOKUP($E933,'INFO_Matières recyclables'!$I$6:$M$14,4,0))</f>
        <v>0</v>
      </c>
      <c r="Y933" s="67">
        <f>$J933+$K933+$L933+$M933+$N933+$O933+$P933+$Q933+$R933+IF(ISBLANK($E933),0,$F933*(1-VLOOKUP($E933,'INFO_Matières recyclables'!$I$6:$M$14,4,0)))</f>
        <v>0</v>
      </c>
      <c r="Z933" s="67">
        <f>$G933+$H933+$I933+$J933+IF(ISBLANK($E933),0,$F933*VLOOKUP($E933,'INFO_Matières recyclables'!$I$6:$M$14,5,0))</f>
        <v>0</v>
      </c>
      <c r="AA933" s="67">
        <f>$K933+$L933+$M933+$N933+$O933+$P933+$Q933+$R933+IF(ISBLANK($E933),0,$F933*(1-VLOOKUP($E933,'INFO_Matières recyclables'!$I$6:$M$14,5,0)))</f>
        <v>0</v>
      </c>
    </row>
    <row r="934" spans="2:27" x14ac:dyDescent="0.35">
      <c r="B934" s="5"/>
      <c r="C934" s="5"/>
      <c r="D934" s="26"/>
      <c r="E934" s="56"/>
      <c r="F934" s="58"/>
      <c r="G934" s="54"/>
      <c r="H934" s="54"/>
      <c r="I934" s="54"/>
      <c r="J934" s="54"/>
      <c r="K934" s="54"/>
      <c r="L934" s="54"/>
      <c r="M934" s="54"/>
      <c r="N934" s="54"/>
      <c r="O934" s="54"/>
      <c r="P934" s="61"/>
      <c r="Q934" s="75"/>
      <c r="R934" s="66"/>
      <c r="T934" s="67">
        <f>$G934+$H934+$L934+IF(ISBLANK($E934),0,$F934*VLOOKUP($E934,'INFO_Matières recyclables'!$I$6:$M$14,2,0))</f>
        <v>0</v>
      </c>
      <c r="U934" s="67">
        <f>$I934+$J934+$K934+$M934+$N934+$O934+$P934+$Q934+$R934+IF(ISBLANK($E934),0,$F934*(1-VLOOKUP($E934,'INFO_Matières recyclables'!$I$6:$M$14,2,0)))</f>
        <v>0</v>
      </c>
      <c r="V934" s="67">
        <f>$G934+$H934+$K934+IF(ISBLANK($E934),0,$F934*VLOOKUP($E934,'INFO_Matières recyclables'!$I$6:$M$14,3,0))</f>
        <v>0</v>
      </c>
      <c r="W934" s="67">
        <f>$I934+$J934+$L934+$M934+$N934+$O934+$P934+$Q934+$R934+IF(ISBLANK($E934),0,$F934*(1-VLOOKUP($E934,'INFO_Matières recyclables'!$I$6:$M$14,3,0)))</f>
        <v>0</v>
      </c>
      <c r="X934" s="67">
        <f>$G934+$H934+$I934+IF(ISBLANK($E934),0,$F934*VLOOKUP($E934,'INFO_Matières recyclables'!$I$6:$M$14,4,0))</f>
        <v>0</v>
      </c>
      <c r="Y934" s="67">
        <f>$J934+$K934+$L934+$M934+$N934+$O934+$P934+$Q934+$R934+IF(ISBLANK($E934),0,$F934*(1-VLOOKUP($E934,'INFO_Matières recyclables'!$I$6:$M$14,4,0)))</f>
        <v>0</v>
      </c>
      <c r="Z934" s="67">
        <f>$G934+$H934+$I934+$J934+IF(ISBLANK($E934),0,$F934*VLOOKUP($E934,'INFO_Matières recyclables'!$I$6:$M$14,5,0))</f>
        <v>0</v>
      </c>
      <c r="AA934" s="67">
        <f>$K934+$L934+$M934+$N934+$O934+$P934+$Q934+$R934+IF(ISBLANK($E934),0,$F934*(1-VLOOKUP($E934,'INFO_Matières recyclables'!$I$6:$M$14,5,0)))</f>
        <v>0</v>
      </c>
    </row>
    <row r="935" spans="2:27" x14ac:dyDescent="0.35">
      <c r="B935" s="5"/>
      <c r="C935" s="5"/>
      <c r="D935" s="26"/>
      <c r="E935" s="56"/>
      <c r="F935" s="58"/>
      <c r="G935" s="54"/>
      <c r="H935" s="54"/>
      <c r="I935" s="54"/>
      <c r="J935" s="54"/>
      <c r="K935" s="54"/>
      <c r="L935" s="54"/>
      <c r="M935" s="54"/>
      <c r="N935" s="54"/>
      <c r="O935" s="54"/>
      <c r="P935" s="61"/>
      <c r="Q935" s="75"/>
      <c r="R935" s="66"/>
      <c r="T935" s="67">
        <f>$G935+$H935+$L935+IF(ISBLANK($E935),0,$F935*VLOOKUP($E935,'INFO_Matières recyclables'!$I$6:$M$14,2,0))</f>
        <v>0</v>
      </c>
      <c r="U935" s="67">
        <f>$I935+$J935+$K935+$M935+$N935+$O935+$P935+$Q935+$R935+IF(ISBLANK($E935),0,$F935*(1-VLOOKUP($E935,'INFO_Matières recyclables'!$I$6:$M$14,2,0)))</f>
        <v>0</v>
      </c>
      <c r="V935" s="67">
        <f>$G935+$H935+$K935+IF(ISBLANK($E935),0,$F935*VLOOKUP($E935,'INFO_Matières recyclables'!$I$6:$M$14,3,0))</f>
        <v>0</v>
      </c>
      <c r="W935" s="67">
        <f>$I935+$J935+$L935+$M935+$N935+$O935+$P935+$Q935+$R935+IF(ISBLANK($E935),0,$F935*(1-VLOOKUP($E935,'INFO_Matières recyclables'!$I$6:$M$14,3,0)))</f>
        <v>0</v>
      </c>
      <c r="X935" s="67">
        <f>$G935+$H935+$I935+IF(ISBLANK($E935),0,$F935*VLOOKUP($E935,'INFO_Matières recyclables'!$I$6:$M$14,4,0))</f>
        <v>0</v>
      </c>
      <c r="Y935" s="67">
        <f>$J935+$K935+$L935+$M935+$N935+$O935+$P935+$Q935+$R935+IF(ISBLANK($E935),0,$F935*(1-VLOOKUP($E935,'INFO_Matières recyclables'!$I$6:$M$14,4,0)))</f>
        <v>0</v>
      </c>
      <c r="Z935" s="67">
        <f>$G935+$H935+$I935+$J935+IF(ISBLANK($E935),0,$F935*VLOOKUP($E935,'INFO_Matières recyclables'!$I$6:$M$14,5,0))</f>
        <v>0</v>
      </c>
      <c r="AA935" s="67">
        <f>$K935+$L935+$M935+$N935+$O935+$P935+$Q935+$R935+IF(ISBLANK($E935),0,$F935*(1-VLOOKUP($E935,'INFO_Matières recyclables'!$I$6:$M$14,5,0)))</f>
        <v>0</v>
      </c>
    </row>
    <row r="936" spans="2:27" x14ac:dyDescent="0.35">
      <c r="B936" s="5"/>
      <c r="C936" s="5"/>
      <c r="D936" s="26"/>
      <c r="E936" s="56"/>
      <c r="F936" s="58"/>
      <c r="G936" s="54"/>
      <c r="H936" s="54"/>
      <c r="I936" s="54"/>
      <c r="J936" s="54"/>
      <c r="K936" s="54"/>
      <c r="L936" s="54"/>
      <c r="M936" s="54"/>
      <c r="N936" s="54"/>
      <c r="O936" s="54"/>
      <c r="P936" s="61"/>
      <c r="Q936" s="75"/>
      <c r="R936" s="66"/>
      <c r="T936" s="67">
        <f>$G936+$H936+$L936+IF(ISBLANK($E936),0,$F936*VLOOKUP($E936,'INFO_Matières recyclables'!$I$6:$M$14,2,0))</f>
        <v>0</v>
      </c>
      <c r="U936" s="67">
        <f>$I936+$J936+$K936+$M936+$N936+$O936+$P936+$Q936+$R936+IF(ISBLANK($E936),0,$F936*(1-VLOOKUP($E936,'INFO_Matières recyclables'!$I$6:$M$14,2,0)))</f>
        <v>0</v>
      </c>
      <c r="V936" s="67">
        <f>$G936+$H936+$K936+IF(ISBLANK($E936),0,$F936*VLOOKUP($E936,'INFO_Matières recyclables'!$I$6:$M$14,3,0))</f>
        <v>0</v>
      </c>
      <c r="W936" s="67">
        <f>$I936+$J936+$L936+$M936+$N936+$O936+$P936+$Q936+$R936+IF(ISBLANK($E936),0,$F936*(1-VLOOKUP($E936,'INFO_Matières recyclables'!$I$6:$M$14,3,0)))</f>
        <v>0</v>
      </c>
      <c r="X936" s="67">
        <f>$G936+$H936+$I936+IF(ISBLANK($E936),0,$F936*VLOOKUP($E936,'INFO_Matières recyclables'!$I$6:$M$14,4,0))</f>
        <v>0</v>
      </c>
      <c r="Y936" s="67">
        <f>$J936+$K936+$L936+$M936+$N936+$O936+$P936+$Q936+$R936+IF(ISBLANK($E936),0,$F936*(1-VLOOKUP($E936,'INFO_Matières recyclables'!$I$6:$M$14,4,0)))</f>
        <v>0</v>
      </c>
      <c r="Z936" s="67">
        <f>$G936+$H936+$I936+$J936+IF(ISBLANK($E936),0,$F936*VLOOKUP($E936,'INFO_Matières recyclables'!$I$6:$M$14,5,0))</f>
        <v>0</v>
      </c>
      <c r="AA936" s="67">
        <f>$K936+$L936+$M936+$N936+$O936+$P936+$Q936+$R936+IF(ISBLANK($E936),0,$F936*(1-VLOOKUP($E936,'INFO_Matières recyclables'!$I$6:$M$14,5,0)))</f>
        <v>0</v>
      </c>
    </row>
    <row r="937" spans="2:27" x14ac:dyDescent="0.35">
      <c r="B937" s="5"/>
      <c r="C937" s="5"/>
      <c r="D937" s="26"/>
      <c r="E937" s="56"/>
      <c r="F937" s="58"/>
      <c r="G937" s="54"/>
      <c r="H937" s="54"/>
      <c r="I937" s="54"/>
      <c r="J937" s="54"/>
      <c r="K937" s="54"/>
      <c r="L937" s="54"/>
      <c r="M937" s="54"/>
      <c r="N937" s="54"/>
      <c r="O937" s="54"/>
      <c r="P937" s="61"/>
      <c r="Q937" s="75"/>
      <c r="R937" s="66"/>
      <c r="T937" s="67">
        <f>$G937+$H937+$L937+IF(ISBLANK($E937),0,$F937*VLOOKUP($E937,'INFO_Matières recyclables'!$I$6:$M$14,2,0))</f>
        <v>0</v>
      </c>
      <c r="U937" s="67">
        <f>$I937+$J937+$K937+$M937+$N937+$O937+$P937+$Q937+$R937+IF(ISBLANK($E937),0,$F937*(1-VLOOKUP($E937,'INFO_Matières recyclables'!$I$6:$M$14,2,0)))</f>
        <v>0</v>
      </c>
      <c r="V937" s="67">
        <f>$G937+$H937+$K937+IF(ISBLANK($E937),0,$F937*VLOOKUP($E937,'INFO_Matières recyclables'!$I$6:$M$14,3,0))</f>
        <v>0</v>
      </c>
      <c r="W937" s="67">
        <f>$I937+$J937+$L937+$M937+$N937+$O937+$P937+$Q937+$R937+IF(ISBLANK($E937),0,$F937*(1-VLOOKUP($E937,'INFO_Matières recyclables'!$I$6:$M$14,3,0)))</f>
        <v>0</v>
      </c>
      <c r="X937" s="67">
        <f>$G937+$H937+$I937+IF(ISBLANK($E937),0,$F937*VLOOKUP($E937,'INFO_Matières recyclables'!$I$6:$M$14,4,0))</f>
        <v>0</v>
      </c>
      <c r="Y937" s="67">
        <f>$J937+$K937+$L937+$M937+$N937+$O937+$P937+$Q937+$R937+IF(ISBLANK($E937),0,$F937*(1-VLOOKUP($E937,'INFO_Matières recyclables'!$I$6:$M$14,4,0)))</f>
        <v>0</v>
      </c>
      <c r="Z937" s="67">
        <f>$G937+$H937+$I937+$J937+IF(ISBLANK($E937),0,$F937*VLOOKUP($E937,'INFO_Matières recyclables'!$I$6:$M$14,5,0))</f>
        <v>0</v>
      </c>
      <c r="AA937" s="67">
        <f>$K937+$L937+$M937+$N937+$O937+$P937+$Q937+$R937+IF(ISBLANK($E937),0,$F937*(1-VLOOKUP($E937,'INFO_Matières recyclables'!$I$6:$M$14,5,0)))</f>
        <v>0</v>
      </c>
    </row>
    <row r="938" spans="2:27" x14ac:dyDescent="0.35">
      <c r="B938" s="5"/>
      <c r="C938" s="5"/>
      <c r="D938" s="26"/>
      <c r="E938" s="56"/>
      <c r="F938" s="58"/>
      <c r="G938" s="54"/>
      <c r="H938" s="54"/>
      <c r="I938" s="54"/>
      <c r="J938" s="54"/>
      <c r="K938" s="54"/>
      <c r="L938" s="54"/>
      <c r="M938" s="54"/>
      <c r="N938" s="54"/>
      <c r="O938" s="54"/>
      <c r="P938" s="61"/>
      <c r="Q938" s="75"/>
      <c r="R938" s="66"/>
      <c r="T938" s="67">
        <f>$G938+$H938+$L938+IF(ISBLANK($E938),0,$F938*VLOOKUP($E938,'INFO_Matières recyclables'!$I$6:$M$14,2,0))</f>
        <v>0</v>
      </c>
      <c r="U938" s="67">
        <f>$I938+$J938+$K938+$M938+$N938+$O938+$P938+$Q938+$R938+IF(ISBLANK($E938),0,$F938*(1-VLOOKUP($E938,'INFO_Matières recyclables'!$I$6:$M$14,2,0)))</f>
        <v>0</v>
      </c>
      <c r="V938" s="67">
        <f>$G938+$H938+$K938+IF(ISBLANK($E938),0,$F938*VLOOKUP($E938,'INFO_Matières recyclables'!$I$6:$M$14,3,0))</f>
        <v>0</v>
      </c>
      <c r="W938" s="67">
        <f>$I938+$J938+$L938+$M938+$N938+$O938+$P938+$Q938+$R938+IF(ISBLANK($E938),0,$F938*(1-VLOOKUP($E938,'INFO_Matières recyclables'!$I$6:$M$14,3,0)))</f>
        <v>0</v>
      </c>
      <c r="X938" s="67">
        <f>$G938+$H938+$I938+IF(ISBLANK($E938),0,$F938*VLOOKUP($E938,'INFO_Matières recyclables'!$I$6:$M$14,4,0))</f>
        <v>0</v>
      </c>
      <c r="Y938" s="67">
        <f>$J938+$K938+$L938+$M938+$N938+$O938+$P938+$Q938+$R938+IF(ISBLANK($E938),0,$F938*(1-VLOOKUP($E938,'INFO_Matières recyclables'!$I$6:$M$14,4,0)))</f>
        <v>0</v>
      </c>
      <c r="Z938" s="67">
        <f>$G938+$H938+$I938+$J938+IF(ISBLANK($E938),0,$F938*VLOOKUP($E938,'INFO_Matières recyclables'!$I$6:$M$14,5,0))</f>
        <v>0</v>
      </c>
      <c r="AA938" s="67">
        <f>$K938+$L938+$M938+$N938+$O938+$P938+$Q938+$R938+IF(ISBLANK($E938),0,$F938*(1-VLOOKUP($E938,'INFO_Matières recyclables'!$I$6:$M$14,5,0)))</f>
        <v>0</v>
      </c>
    </row>
    <row r="939" spans="2:27" x14ac:dyDescent="0.35">
      <c r="B939" s="5"/>
      <c r="C939" s="5"/>
      <c r="D939" s="26"/>
      <c r="E939" s="56"/>
      <c r="F939" s="58"/>
      <c r="G939" s="54"/>
      <c r="H939" s="54"/>
      <c r="I939" s="54"/>
      <c r="J939" s="54"/>
      <c r="K939" s="54"/>
      <c r="L939" s="54"/>
      <c r="M939" s="54"/>
      <c r="N939" s="54"/>
      <c r="O939" s="54"/>
      <c r="P939" s="61"/>
      <c r="Q939" s="75"/>
      <c r="R939" s="66"/>
      <c r="T939" s="67">
        <f>$G939+$H939+$L939+IF(ISBLANK($E939),0,$F939*VLOOKUP($E939,'INFO_Matières recyclables'!$I$6:$M$14,2,0))</f>
        <v>0</v>
      </c>
      <c r="U939" s="67">
        <f>$I939+$J939+$K939+$M939+$N939+$O939+$P939+$Q939+$R939+IF(ISBLANK($E939),0,$F939*(1-VLOOKUP($E939,'INFO_Matières recyclables'!$I$6:$M$14,2,0)))</f>
        <v>0</v>
      </c>
      <c r="V939" s="67">
        <f>$G939+$H939+$K939+IF(ISBLANK($E939),0,$F939*VLOOKUP($E939,'INFO_Matières recyclables'!$I$6:$M$14,3,0))</f>
        <v>0</v>
      </c>
      <c r="W939" s="67">
        <f>$I939+$J939+$L939+$M939+$N939+$O939+$P939+$Q939+$R939+IF(ISBLANK($E939),0,$F939*(1-VLOOKUP($E939,'INFO_Matières recyclables'!$I$6:$M$14,3,0)))</f>
        <v>0</v>
      </c>
      <c r="X939" s="67">
        <f>$G939+$H939+$I939+IF(ISBLANK($E939),0,$F939*VLOOKUP($E939,'INFO_Matières recyclables'!$I$6:$M$14,4,0))</f>
        <v>0</v>
      </c>
      <c r="Y939" s="67">
        <f>$J939+$K939+$L939+$M939+$N939+$O939+$P939+$Q939+$R939+IF(ISBLANK($E939),0,$F939*(1-VLOOKUP($E939,'INFO_Matières recyclables'!$I$6:$M$14,4,0)))</f>
        <v>0</v>
      </c>
      <c r="Z939" s="67">
        <f>$G939+$H939+$I939+$J939+IF(ISBLANK($E939),0,$F939*VLOOKUP($E939,'INFO_Matières recyclables'!$I$6:$M$14,5,0))</f>
        <v>0</v>
      </c>
      <c r="AA939" s="67">
        <f>$K939+$L939+$M939+$N939+$O939+$P939+$Q939+$R939+IF(ISBLANK($E939),0,$F939*(1-VLOOKUP($E939,'INFO_Matières recyclables'!$I$6:$M$14,5,0)))</f>
        <v>0</v>
      </c>
    </row>
    <row r="940" spans="2:27" x14ac:dyDescent="0.35">
      <c r="B940" s="5"/>
      <c r="C940" s="5"/>
      <c r="D940" s="26"/>
      <c r="E940" s="56"/>
      <c r="F940" s="58"/>
      <c r="G940" s="54"/>
      <c r="H940" s="54"/>
      <c r="I940" s="54"/>
      <c r="J940" s="54"/>
      <c r="K940" s="54"/>
      <c r="L940" s="54"/>
      <c r="M940" s="54"/>
      <c r="N940" s="54"/>
      <c r="O940" s="54"/>
      <c r="P940" s="61"/>
      <c r="Q940" s="75"/>
      <c r="R940" s="66"/>
      <c r="T940" s="67">
        <f>$G940+$H940+$L940+IF(ISBLANK($E940),0,$F940*VLOOKUP($E940,'INFO_Matières recyclables'!$I$6:$M$14,2,0))</f>
        <v>0</v>
      </c>
      <c r="U940" s="67">
        <f>$I940+$J940+$K940+$M940+$N940+$O940+$P940+$Q940+$R940+IF(ISBLANK($E940),0,$F940*(1-VLOOKUP($E940,'INFO_Matières recyclables'!$I$6:$M$14,2,0)))</f>
        <v>0</v>
      </c>
      <c r="V940" s="67">
        <f>$G940+$H940+$K940+IF(ISBLANK($E940),0,$F940*VLOOKUP($E940,'INFO_Matières recyclables'!$I$6:$M$14,3,0))</f>
        <v>0</v>
      </c>
      <c r="W940" s="67">
        <f>$I940+$J940+$L940+$M940+$N940+$O940+$P940+$Q940+$R940+IF(ISBLANK($E940),0,$F940*(1-VLOOKUP($E940,'INFO_Matières recyclables'!$I$6:$M$14,3,0)))</f>
        <v>0</v>
      </c>
      <c r="X940" s="67">
        <f>$G940+$H940+$I940+IF(ISBLANK($E940),0,$F940*VLOOKUP($E940,'INFO_Matières recyclables'!$I$6:$M$14,4,0))</f>
        <v>0</v>
      </c>
      <c r="Y940" s="67">
        <f>$J940+$K940+$L940+$M940+$N940+$O940+$P940+$Q940+$R940+IF(ISBLANK($E940),0,$F940*(1-VLOOKUP($E940,'INFO_Matières recyclables'!$I$6:$M$14,4,0)))</f>
        <v>0</v>
      </c>
      <c r="Z940" s="67">
        <f>$G940+$H940+$I940+$J940+IF(ISBLANK($E940),0,$F940*VLOOKUP($E940,'INFO_Matières recyclables'!$I$6:$M$14,5,0))</f>
        <v>0</v>
      </c>
      <c r="AA940" s="67">
        <f>$K940+$L940+$M940+$N940+$O940+$P940+$Q940+$R940+IF(ISBLANK($E940),0,$F940*(1-VLOOKUP($E940,'INFO_Matières recyclables'!$I$6:$M$14,5,0)))</f>
        <v>0</v>
      </c>
    </row>
    <row r="941" spans="2:27" x14ac:dyDescent="0.35">
      <c r="B941" s="5"/>
      <c r="C941" s="5"/>
      <c r="D941" s="26"/>
      <c r="E941" s="56"/>
      <c r="F941" s="58"/>
      <c r="G941" s="54"/>
      <c r="H941" s="54"/>
      <c r="I941" s="54"/>
      <c r="J941" s="54"/>
      <c r="K941" s="54"/>
      <c r="L941" s="54"/>
      <c r="M941" s="54"/>
      <c r="N941" s="54"/>
      <c r="O941" s="54"/>
      <c r="P941" s="61"/>
      <c r="Q941" s="75"/>
      <c r="R941" s="66"/>
      <c r="T941" s="67">
        <f>$G941+$H941+$L941+IF(ISBLANK($E941),0,$F941*VLOOKUP($E941,'INFO_Matières recyclables'!$I$6:$M$14,2,0))</f>
        <v>0</v>
      </c>
      <c r="U941" s="67">
        <f>$I941+$J941+$K941+$M941+$N941+$O941+$P941+$Q941+$R941+IF(ISBLANK($E941),0,$F941*(1-VLOOKUP($E941,'INFO_Matières recyclables'!$I$6:$M$14,2,0)))</f>
        <v>0</v>
      </c>
      <c r="V941" s="67">
        <f>$G941+$H941+$K941+IF(ISBLANK($E941),0,$F941*VLOOKUP($E941,'INFO_Matières recyclables'!$I$6:$M$14,3,0))</f>
        <v>0</v>
      </c>
      <c r="W941" s="67">
        <f>$I941+$J941+$L941+$M941+$N941+$O941+$P941+$Q941+$R941+IF(ISBLANK($E941),0,$F941*(1-VLOOKUP($E941,'INFO_Matières recyclables'!$I$6:$M$14,3,0)))</f>
        <v>0</v>
      </c>
      <c r="X941" s="67">
        <f>$G941+$H941+$I941+IF(ISBLANK($E941),0,$F941*VLOOKUP($E941,'INFO_Matières recyclables'!$I$6:$M$14,4,0))</f>
        <v>0</v>
      </c>
      <c r="Y941" s="67">
        <f>$J941+$K941+$L941+$M941+$N941+$O941+$P941+$Q941+$R941+IF(ISBLANK($E941),0,$F941*(1-VLOOKUP($E941,'INFO_Matières recyclables'!$I$6:$M$14,4,0)))</f>
        <v>0</v>
      </c>
      <c r="Z941" s="67">
        <f>$G941+$H941+$I941+$J941+IF(ISBLANK($E941),0,$F941*VLOOKUP($E941,'INFO_Matières recyclables'!$I$6:$M$14,5,0))</f>
        <v>0</v>
      </c>
      <c r="AA941" s="67">
        <f>$K941+$L941+$M941+$N941+$O941+$P941+$Q941+$R941+IF(ISBLANK($E941),0,$F941*(1-VLOOKUP($E941,'INFO_Matières recyclables'!$I$6:$M$14,5,0)))</f>
        <v>0</v>
      </c>
    </row>
    <row r="942" spans="2:27" x14ac:dyDescent="0.35">
      <c r="B942" s="5"/>
      <c r="C942" s="5"/>
      <c r="D942" s="26"/>
      <c r="E942" s="56"/>
      <c r="F942" s="58"/>
      <c r="G942" s="54"/>
      <c r="H942" s="54"/>
      <c r="I942" s="54"/>
      <c r="J942" s="54"/>
      <c r="K942" s="54"/>
      <c r="L942" s="54"/>
      <c r="M942" s="54"/>
      <c r="N942" s="54"/>
      <c r="O942" s="54"/>
      <c r="P942" s="61"/>
      <c r="Q942" s="75"/>
      <c r="R942" s="66"/>
      <c r="T942" s="67">
        <f>$G942+$H942+$L942+IF(ISBLANK($E942),0,$F942*VLOOKUP($E942,'INFO_Matières recyclables'!$I$6:$M$14,2,0))</f>
        <v>0</v>
      </c>
      <c r="U942" s="67">
        <f>$I942+$J942+$K942+$M942+$N942+$O942+$P942+$Q942+$R942+IF(ISBLANK($E942),0,$F942*(1-VLOOKUP($E942,'INFO_Matières recyclables'!$I$6:$M$14,2,0)))</f>
        <v>0</v>
      </c>
      <c r="V942" s="67">
        <f>$G942+$H942+$K942+IF(ISBLANK($E942),0,$F942*VLOOKUP($E942,'INFO_Matières recyclables'!$I$6:$M$14,3,0))</f>
        <v>0</v>
      </c>
      <c r="W942" s="67">
        <f>$I942+$J942+$L942+$M942+$N942+$O942+$P942+$Q942+$R942+IF(ISBLANK($E942),0,$F942*(1-VLOOKUP($E942,'INFO_Matières recyclables'!$I$6:$M$14,3,0)))</f>
        <v>0</v>
      </c>
      <c r="X942" s="67">
        <f>$G942+$H942+$I942+IF(ISBLANK($E942),0,$F942*VLOOKUP($E942,'INFO_Matières recyclables'!$I$6:$M$14,4,0))</f>
        <v>0</v>
      </c>
      <c r="Y942" s="67">
        <f>$J942+$K942+$L942+$M942+$N942+$O942+$P942+$Q942+$R942+IF(ISBLANK($E942),0,$F942*(1-VLOOKUP($E942,'INFO_Matières recyclables'!$I$6:$M$14,4,0)))</f>
        <v>0</v>
      </c>
      <c r="Z942" s="67">
        <f>$G942+$H942+$I942+$J942+IF(ISBLANK($E942),0,$F942*VLOOKUP($E942,'INFO_Matières recyclables'!$I$6:$M$14,5,0))</f>
        <v>0</v>
      </c>
      <c r="AA942" s="67">
        <f>$K942+$L942+$M942+$N942+$O942+$P942+$Q942+$R942+IF(ISBLANK($E942),0,$F942*(1-VLOOKUP($E942,'INFO_Matières recyclables'!$I$6:$M$14,5,0)))</f>
        <v>0</v>
      </c>
    </row>
    <row r="943" spans="2:27" x14ac:dyDescent="0.35">
      <c r="B943" s="5"/>
      <c r="C943" s="5"/>
      <c r="D943" s="26"/>
      <c r="E943" s="56"/>
      <c r="F943" s="58"/>
      <c r="G943" s="54"/>
      <c r="H943" s="54"/>
      <c r="I943" s="54"/>
      <c r="J943" s="54"/>
      <c r="K943" s="54"/>
      <c r="L943" s="54"/>
      <c r="M943" s="54"/>
      <c r="N943" s="54"/>
      <c r="O943" s="54"/>
      <c r="P943" s="61"/>
      <c r="Q943" s="75"/>
      <c r="R943" s="66"/>
      <c r="T943" s="67">
        <f>$G943+$H943+$L943+IF(ISBLANK($E943),0,$F943*VLOOKUP($E943,'INFO_Matières recyclables'!$I$6:$M$14,2,0))</f>
        <v>0</v>
      </c>
      <c r="U943" s="67">
        <f>$I943+$J943+$K943+$M943+$N943+$O943+$P943+$Q943+$R943+IF(ISBLANK($E943),0,$F943*(1-VLOOKUP($E943,'INFO_Matières recyclables'!$I$6:$M$14,2,0)))</f>
        <v>0</v>
      </c>
      <c r="V943" s="67">
        <f>$G943+$H943+$K943+IF(ISBLANK($E943),0,$F943*VLOOKUP($E943,'INFO_Matières recyclables'!$I$6:$M$14,3,0))</f>
        <v>0</v>
      </c>
      <c r="W943" s="67">
        <f>$I943+$J943+$L943+$M943+$N943+$O943+$P943+$Q943+$R943+IF(ISBLANK($E943),0,$F943*(1-VLOOKUP($E943,'INFO_Matières recyclables'!$I$6:$M$14,3,0)))</f>
        <v>0</v>
      </c>
      <c r="X943" s="67">
        <f>$G943+$H943+$I943+IF(ISBLANK($E943),0,$F943*VLOOKUP($E943,'INFO_Matières recyclables'!$I$6:$M$14,4,0))</f>
        <v>0</v>
      </c>
      <c r="Y943" s="67">
        <f>$J943+$K943+$L943+$M943+$N943+$O943+$P943+$Q943+$R943+IF(ISBLANK($E943),0,$F943*(1-VLOOKUP($E943,'INFO_Matières recyclables'!$I$6:$M$14,4,0)))</f>
        <v>0</v>
      </c>
      <c r="Z943" s="67">
        <f>$G943+$H943+$I943+$J943+IF(ISBLANK($E943),0,$F943*VLOOKUP($E943,'INFO_Matières recyclables'!$I$6:$M$14,5,0))</f>
        <v>0</v>
      </c>
      <c r="AA943" s="67">
        <f>$K943+$L943+$M943+$N943+$O943+$P943+$Q943+$R943+IF(ISBLANK($E943),0,$F943*(1-VLOOKUP($E943,'INFO_Matières recyclables'!$I$6:$M$14,5,0)))</f>
        <v>0</v>
      </c>
    </row>
    <row r="944" spans="2:27" x14ac:dyDescent="0.35">
      <c r="B944" s="5"/>
      <c r="C944" s="5"/>
      <c r="D944" s="26"/>
      <c r="E944" s="56"/>
      <c r="F944" s="58"/>
      <c r="G944" s="54"/>
      <c r="H944" s="54"/>
      <c r="I944" s="54"/>
      <c r="J944" s="54"/>
      <c r="K944" s="54"/>
      <c r="L944" s="54"/>
      <c r="M944" s="54"/>
      <c r="N944" s="54"/>
      <c r="O944" s="54"/>
      <c r="P944" s="61"/>
      <c r="Q944" s="75"/>
      <c r="R944" s="66"/>
      <c r="T944" s="67">
        <f>$G944+$H944+$L944+IF(ISBLANK($E944),0,$F944*VLOOKUP($E944,'INFO_Matières recyclables'!$I$6:$M$14,2,0))</f>
        <v>0</v>
      </c>
      <c r="U944" s="67">
        <f>$I944+$J944+$K944+$M944+$N944+$O944+$P944+$Q944+$R944+IF(ISBLANK($E944),0,$F944*(1-VLOOKUP($E944,'INFO_Matières recyclables'!$I$6:$M$14,2,0)))</f>
        <v>0</v>
      </c>
      <c r="V944" s="67">
        <f>$G944+$H944+$K944+IF(ISBLANK($E944),0,$F944*VLOOKUP($E944,'INFO_Matières recyclables'!$I$6:$M$14,3,0))</f>
        <v>0</v>
      </c>
      <c r="W944" s="67">
        <f>$I944+$J944+$L944+$M944+$N944+$O944+$P944+$Q944+$R944+IF(ISBLANK($E944),0,$F944*(1-VLOOKUP($E944,'INFO_Matières recyclables'!$I$6:$M$14,3,0)))</f>
        <v>0</v>
      </c>
      <c r="X944" s="67">
        <f>$G944+$H944+$I944+IF(ISBLANK($E944),0,$F944*VLOOKUP($E944,'INFO_Matières recyclables'!$I$6:$M$14,4,0))</f>
        <v>0</v>
      </c>
      <c r="Y944" s="67">
        <f>$J944+$K944+$L944+$M944+$N944+$O944+$P944+$Q944+$R944+IF(ISBLANK($E944),0,$F944*(1-VLOOKUP($E944,'INFO_Matières recyclables'!$I$6:$M$14,4,0)))</f>
        <v>0</v>
      </c>
      <c r="Z944" s="67">
        <f>$G944+$H944+$I944+$J944+IF(ISBLANK($E944),0,$F944*VLOOKUP($E944,'INFO_Matières recyclables'!$I$6:$M$14,5,0))</f>
        <v>0</v>
      </c>
      <c r="AA944" s="67">
        <f>$K944+$L944+$M944+$N944+$O944+$P944+$Q944+$R944+IF(ISBLANK($E944),0,$F944*(1-VLOOKUP($E944,'INFO_Matières recyclables'!$I$6:$M$14,5,0)))</f>
        <v>0</v>
      </c>
    </row>
    <row r="945" spans="2:27" x14ac:dyDescent="0.35">
      <c r="B945" s="5"/>
      <c r="C945" s="5"/>
      <c r="D945" s="26"/>
      <c r="E945" s="56"/>
      <c r="F945" s="58"/>
      <c r="G945" s="54"/>
      <c r="H945" s="54"/>
      <c r="I945" s="54"/>
      <c r="J945" s="54"/>
      <c r="K945" s="54"/>
      <c r="L945" s="54"/>
      <c r="M945" s="54"/>
      <c r="N945" s="54"/>
      <c r="O945" s="54"/>
      <c r="P945" s="61"/>
      <c r="Q945" s="75"/>
      <c r="R945" s="66"/>
      <c r="T945" s="67">
        <f>$G945+$H945+$L945+IF(ISBLANK($E945),0,$F945*VLOOKUP($E945,'INFO_Matières recyclables'!$I$6:$M$14,2,0))</f>
        <v>0</v>
      </c>
      <c r="U945" s="67">
        <f>$I945+$J945+$K945+$M945+$N945+$O945+$P945+$Q945+$R945+IF(ISBLANK($E945),0,$F945*(1-VLOOKUP($E945,'INFO_Matières recyclables'!$I$6:$M$14,2,0)))</f>
        <v>0</v>
      </c>
      <c r="V945" s="67">
        <f>$G945+$H945+$K945+IF(ISBLANK($E945),0,$F945*VLOOKUP($E945,'INFO_Matières recyclables'!$I$6:$M$14,3,0))</f>
        <v>0</v>
      </c>
      <c r="W945" s="67">
        <f>$I945+$J945+$L945+$M945+$N945+$O945+$P945+$Q945+$R945+IF(ISBLANK($E945),0,$F945*(1-VLOOKUP($E945,'INFO_Matières recyclables'!$I$6:$M$14,3,0)))</f>
        <v>0</v>
      </c>
      <c r="X945" s="67">
        <f>$G945+$H945+$I945+IF(ISBLANK($E945),0,$F945*VLOOKUP($E945,'INFO_Matières recyclables'!$I$6:$M$14,4,0))</f>
        <v>0</v>
      </c>
      <c r="Y945" s="67">
        <f>$J945+$K945+$L945+$M945+$N945+$O945+$P945+$Q945+$R945+IF(ISBLANK($E945),0,$F945*(1-VLOOKUP($E945,'INFO_Matières recyclables'!$I$6:$M$14,4,0)))</f>
        <v>0</v>
      </c>
      <c r="Z945" s="67">
        <f>$G945+$H945+$I945+$J945+IF(ISBLANK($E945),0,$F945*VLOOKUP($E945,'INFO_Matières recyclables'!$I$6:$M$14,5,0))</f>
        <v>0</v>
      </c>
      <c r="AA945" s="67">
        <f>$K945+$L945+$M945+$N945+$O945+$P945+$Q945+$R945+IF(ISBLANK($E945),0,$F945*(1-VLOOKUP($E945,'INFO_Matières recyclables'!$I$6:$M$14,5,0)))</f>
        <v>0</v>
      </c>
    </row>
    <row r="946" spans="2:27" x14ac:dyDescent="0.35">
      <c r="B946" s="5"/>
      <c r="C946" s="5"/>
      <c r="D946" s="26"/>
      <c r="E946" s="56"/>
      <c r="F946" s="58"/>
      <c r="G946" s="54"/>
      <c r="H946" s="54"/>
      <c r="I946" s="54"/>
      <c r="J946" s="54"/>
      <c r="K946" s="54"/>
      <c r="L946" s="54"/>
      <c r="M946" s="54"/>
      <c r="N946" s="54"/>
      <c r="O946" s="54"/>
      <c r="P946" s="61"/>
      <c r="Q946" s="75"/>
      <c r="R946" s="66"/>
      <c r="T946" s="67">
        <f>$G946+$H946+$L946+IF(ISBLANK($E946),0,$F946*VLOOKUP($E946,'INFO_Matières recyclables'!$I$6:$M$14,2,0))</f>
        <v>0</v>
      </c>
      <c r="U946" s="67">
        <f>$I946+$J946+$K946+$M946+$N946+$O946+$P946+$Q946+$R946+IF(ISBLANK($E946),0,$F946*(1-VLOOKUP($E946,'INFO_Matières recyclables'!$I$6:$M$14,2,0)))</f>
        <v>0</v>
      </c>
      <c r="V946" s="67">
        <f>$G946+$H946+$K946+IF(ISBLANK($E946),0,$F946*VLOOKUP($E946,'INFO_Matières recyclables'!$I$6:$M$14,3,0))</f>
        <v>0</v>
      </c>
      <c r="W946" s="67">
        <f>$I946+$J946+$L946+$M946+$N946+$O946+$P946+$Q946+$R946+IF(ISBLANK($E946),0,$F946*(1-VLOOKUP($E946,'INFO_Matières recyclables'!$I$6:$M$14,3,0)))</f>
        <v>0</v>
      </c>
      <c r="X946" s="67">
        <f>$G946+$H946+$I946+IF(ISBLANK($E946),0,$F946*VLOOKUP($E946,'INFO_Matières recyclables'!$I$6:$M$14,4,0))</f>
        <v>0</v>
      </c>
      <c r="Y946" s="67">
        <f>$J946+$K946+$L946+$M946+$N946+$O946+$P946+$Q946+$R946+IF(ISBLANK($E946),0,$F946*(1-VLOOKUP($E946,'INFO_Matières recyclables'!$I$6:$M$14,4,0)))</f>
        <v>0</v>
      </c>
      <c r="Z946" s="67">
        <f>$G946+$H946+$I946+$J946+IF(ISBLANK($E946),0,$F946*VLOOKUP($E946,'INFO_Matières recyclables'!$I$6:$M$14,5,0))</f>
        <v>0</v>
      </c>
      <c r="AA946" s="67">
        <f>$K946+$L946+$M946+$N946+$O946+$P946+$Q946+$R946+IF(ISBLANK($E946),0,$F946*(1-VLOOKUP($E946,'INFO_Matières recyclables'!$I$6:$M$14,5,0)))</f>
        <v>0</v>
      </c>
    </row>
    <row r="947" spans="2:27" x14ac:dyDescent="0.35">
      <c r="B947" s="5"/>
      <c r="C947" s="5"/>
      <c r="D947" s="26"/>
      <c r="E947" s="56"/>
      <c r="F947" s="58"/>
      <c r="G947" s="54"/>
      <c r="H947" s="54"/>
      <c r="I947" s="54"/>
      <c r="J947" s="54"/>
      <c r="K947" s="54"/>
      <c r="L947" s="54"/>
      <c r="M947" s="54"/>
      <c r="N947" s="54"/>
      <c r="O947" s="54"/>
      <c r="P947" s="61"/>
      <c r="Q947" s="75"/>
      <c r="R947" s="66"/>
      <c r="T947" s="67">
        <f>$G947+$H947+$L947+IF(ISBLANK($E947),0,$F947*VLOOKUP($E947,'INFO_Matières recyclables'!$I$6:$M$14,2,0))</f>
        <v>0</v>
      </c>
      <c r="U947" s="67">
        <f>$I947+$J947+$K947+$M947+$N947+$O947+$P947+$Q947+$R947+IF(ISBLANK($E947),0,$F947*(1-VLOOKUP($E947,'INFO_Matières recyclables'!$I$6:$M$14,2,0)))</f>
        <v>0</v>
      </c>
      <c r="V947" s="67">
        <f>$G947+$H947+$K947+IF(ISBLANK($E947),0,$F947*VLOOKUP($E947,'INFO_Matières recyclables'!$I$6:$M$14,3,0))</f>
        <v>0</v>
      </c>
      <c r="W947" s="67">
        <f>$I947+$J947+$L947+$M947+$N947+$O947+$P947+$Q947+$R947+IF(ISBLANK($E947),0,$F947*(1-VLOOKUP($E947,'INFO_Matières recyclables'!$I$6:$M$14,3,0)))</f>
        <v>0</v>
      </c>
      <c r="X947" s="67">
        <f>$G947+$H947+$I947+IF(ISBLANK($E947),0,$F947*VLOOKUP($E947,'INFO_Matières recyclables'!$I$6:$M$14,4,0))</f>
        <v>0</v>
      </c>
      <c r="Y947" s="67">
        <f>$J947+$K947+$L947+$M947+$N947+$O947+$P947+$Q947+$R947+IF(ISBLANK($E947),0,$F947*(1-VLOOKUP($E947,'INFO_Matières recyclables'!$I$6:$M$14,4,0)))</f>
        <v>0</v>
      </c>
      <c r="Z947" s="67">
        <f>$G947+$H947+$I947+$J947+IF(ISBLANK($E947),0,$F947*VLOOKUP($E947,'INFO_Matières recyclables'!$I$6:$M$14,5,0))</f>
        <v>0</v>
      </c>
      <c r="AA947" s="67">
        <f>$K947+$L947+$M947+$N947+$O947+$P947+$Q947+$R947+IF(ISBLANK($E947),0,$F947*(1-VLOOKUP($E947,'INFO_Matières recyclables'!$I$6:$M$14,5,0)))</f>
        <v>0</v>
      </c>
    </row>
    <row r="948" spans="2:27" x14ac:dyDescent="0.35">
      <c r="B948" s="5"/>
      <c r="C948" s="5"/>
      <c r="D948" s="26"/>
      <c r="E948" s="56"/>
      <c r="F948" s="58"/>
      <c r="G948" s="54"/>
      <c r="H948" s="54"/>
      <c r="I948" s="54"/>
      <c r="J948" s="54"/>
      <c r="K948" s="54"/>
      <c r="L948" s="54"/>
      <c r="M948" s="54"/>
      <c r="N948" s="54"/>
      <c r="O948" s="54"/>
      <c r="P948" s="61"/>
      <c r="Q948" s="75"/>
      <c r="R948" s="66"/>
      <c r="T948" s="67">
        <f>$G948+$H948+$L948+IF(ISBLANK($E948),0,$F948*VLOOKUP($E948,'INFO_Matières recyclables'!$I$6:$M$14,2,0))</f>
        <v>0</v>
      </c>
      <c r="U948" s="67">
        <f>$I948+$J948+$K948+$M948+$N948+$O948+$P948+$Q948+$R948+IF(ISBLANK($E948),0,$F948*(1-VLOOKUP($E948,'INFO_Matières recyclables'!$I$6:$M$14,2,0)))</f>
        <v>0</v>
      </c>
      <c r="V948" s="67">
        <f>$G948+$H948+$K948+IF(ISBLANK($E948),0,$F948*VLOOKUP($E948,'INFO_Matières recyclables'!$I$6:$M$14,3,0))</f>
        <v>0</v>
      </c>
      <c r="W948" s="67">
        <f>$I948+$J948+$L948+$M948+$N948+$O948+$P948+$Q948+$R948+IF(ISBLANK($E948),0,$F948*(1-VLOOKUP($E948,'INFO_Matières recyclables'!$I$6:$M$14,3,0)))</f>
        <v>0</v>
      </c>
      <c r="X948" s="67">
        <f>$G948+$H948+$I948+IF(ISBLANK($E948),0,$F948*VLOOKUP($E948,'INFO_Matières recyclables'!$I$6:$M$14,4,0))</f>
        <v>0</v>
      </c>
      <c r="Y948" s="67">
        <f>$J948+$K948+$L948+$M948+$N948+$O948+$P948+$Q948+$R948+IF(ISBLANK($E948),0,$F948*(1-VLOOKUP($E948,'INFO_Matières recyclables'!$I$6:$M$14,4,0)))</f>
        <v>0</v>
      </c>
      <c r="Z948" s="67">
        <f>$G948+$H948+$I948+$J948+IF(ISBLANK($E948),0,$F948*VLOOKUP($E948,'INFO_Matières recyclables'!$I$6:$M$14,5,0))</f>
        <v>0</v>
      </c>
      <c r="AA948" s="67">
        <f>$K948+$L948+$M948+$N948+$O948+$P948+$Q948+$R948+IF(ISBLANK($E948),0,$F948*(1-VLOOKUP($E948,'INFO_Matières recyclables'!$I$6:$M$14,5,0)))</f>
        <v>0</v>
      </c>
    </row>
    <row r="949" spans="2:27" x14ac:dyDescent="0.35">
      <c r="B949" s="5"/>
      <c r="C949" s="5"/>
      <c r="D949" s="26"/>
      <c r="E949" s="56"/>
      <c r="F949" s="58"/>
      <c r="G949" s="54"/>
      <c r="H949" s="54"/>
      <c r="I949" s="54"/>
      <c r="J949" s="54"/>
      <c r="K949" s="54"/>
      <c r="L949" s="54"/>
      <c r="M949" s="54"/>
      <c r="N949" s="54"/>
      <c r="O949" s="54"/>
      <c r="P949" s="61"/>
      <c r="Q949" s="75"/>
      <c r="R949" s="66"/>
      <c r="T949" s="67">
        <f>$G949+$H949+$L949+IF(ISBLANK($E949),0,$F949*VLOOKUP($E949,'INFO_Matières recyclables'!$I$6:$M$14,2,0))</f>
        <v>0</v>
      </c>
      <c r="U949" s="67">
        <f>$I949+$J949+$K949+$M949+$N949+$O949+$P949+$Q949+$R949+IF(ISBLANK($E949),0,$F949*(1-VLOOKUP($E949,'INFO_Matières recyclables'!$I$6:$M$14,2,0)))</f>
        <v>0</v>
      </c>
      <c r="V949" s="67">
        <f>$G949+$H949+$K949+IF(ISBLANK($E949),0,$F949*VLOOKUP($E949,'INFO_Matières recyclables'!$I$6:$M$14,3,0))</f>
        <v>0</v>
      </c>
      <c r="W949" s="67">
        <f>$I949+$J949+$L949+$M949+$N949+$O949+$P949+$Q949+$R949+IF(ISBLANK($E949),0,$F949*(1-VLOOKUP($E949,'INFO_Matières recyclables'!$I$6:$M$14,3,0)))</f>
        <v>0</v>
      </c>
      <c r="X949" s="67">
        <f>$G949+$H949+$I949+IF(ISBLANK($E949),0,$F949*VLOOKUP($E949,'INFO_Matières recyclables'!$I$6:$M$14,4,0))</f>
        <v>0</v>
      </c>
      <c r="Y949" s="67">
        <f>$J949+$K949+$L949+$M949+$N949+$O949+$P949+$Q949+$R949+IF(ISBLANK($E949),0,$F949*(1-VLOOKUP($E949,'INFO_Matières recyclables'!$I$6:$M$14,4,0)))</f>
        <v>0</v>
      </c>
      <c r="Z949" s="67">
        <f>$G949+$H949+$I949+$J949+IF(ISBLANK($E949),0,$F949*VLOOKUP($E949,'INFO_Matières recyclables'!$I$6:$M$14,5,0))</f>
        <v>0</v>
      </c>
      <c r="AA949" s="67">
        <f>$K949+$L949+$M949+$N949+$O949+$P949+$Q949+$R949+IF(ISBLANK($E949),0,$F949*(1-VLOOKUP($E949,'INFO_Matières recyclables'!$I$6:$M$14,5,0)))</f>
        <v>0</v>
      </c>
    </row>
    <row r="950" spans="2:27" x14ac:dyDescent="0.35">
      <c r="B950" s="5"/>
      <c r="C950" s="5"/>
      <c r="D950" s="26"/>
      <c r="E950" s="56"/>
      <c r="F950" s="58"/>
      <c r="G950" s="54"/>
      <c r="H950" s="54"/>
      <c r="I950" s="54"/>
      <c r="J950" s="54"/>
      <c r="K950" s="54"/>
      <c r="L950" s="54"/>
      <c r="M950" s="54"/>
      <c r="N950" s="54"/>
      <c r="O950" s="54"/>
      <c r="P950" s="61"/>
      <c r="Q950" s="75"/>
      <c r="R950" s="66"/>
      <c r="T950" s="67">
        <f>$G950+$H950+$L950+IF(ISBLANK($E950),0,$F950*VLOOKUP($E950,'INFO_Matières recyclables'!$I$6:$M$14,2,0))</f>
        <v>0</v>
      </c>
      <c r="U950" s="67">
        <f>$I950+$J950+$K950+$M950+$N950+$O950+$P950+$Q950+$R950+IF(ISBLANK($E950),0,$F950*(1-VLOOKUP($E950,'INFO_Matières recyclables'!$I$6:$M$14,2,0)))</f>
        <v>0</v>
      </c>
      <c r="V950" s="67">
        <f>$G950+$H950+$K950+IF(ISBLANK($E950),0,$F950*VLOOKUP($E950,'INFO_Matières recyclables'!$I$6:$M$14,3,0))</f>
        <v>0</v>
      </c>
      <c r="W950" s="67">
        <f>$I950+$J950+$L950+$M950+$N950+$O950+$P950+$Q950+$R950+IF(ISBLANK($E950),0,$F950*(1-VLOOKUP($E950,'INFO_Matières recyclables'!$I$6:$M$14,3,0)))</f>
        <v>0</v>
      </c>
      <c r="X950" s="67">
        <f>$G950+$H950+$I950+IF(ISBLANK($E950),0,$F950*VLOOKUP($E950,'INFO_Matières recyclables'!$I$6:$M$14,4,0))</f>
        <v>0</v>
      </c>
      <c r="Y950" s="67">
        <f>$J950+$K950+$L950+$M950+$N950+$O950+$P950+$Q950+$R950+IF(ISBLANK($E950),0,$F950*(1-VLOOKUP($E950,'INFO_Matières recyclables'!$I$6:$M$14,4,0)))</f>
        <v>0</v>
      </c>
      <c r="Z950" s="67">
        <f>$G950+$H950+$I950+$J950+IF(ISBLANK($E950),0,$F950*VLOOKUP($E950,'INFO_Matières recyclables'!$I$6:$M$14,5,0))</f>
        <v>0</v>
      </c>
      <c r="AA950" s="67">
        <f>$K950+$L950+$M950+$N950+$O950+$P950+$Q950+$R950+IF(ISBLANK($E950),0,$F950*(1-VLOOKUP($E950,'INFO_Matières recyclables'!$I$6:$M$14,5,0)))</f>
        <v>0</v>
      </c>
    </row>
    <row r="951" spans="2:27" x14ac:dyDescent="0.35">
      <c r="B951" s="5"/>
      <c r="C951" s="5"/>
      <c r="D951" s="26"/>
      <c r="E951" s="56"/>
      <c r="F951" s="58"/>
      <c r="G951" s="54"/>
      <c r="H951" s="54"/>
      <c r="I951" s="54"/>
      <c r="J951" s="54"/>
      <c r="K951" s="54"/>
      <c r="L951" s="54"/>
      <c r="M951" s="54"/>
      <c r="N951" s="54"/>
      <c r="O951" s="54"/>
      <c r="P951" s="61"/>
      <c r="Q951" s="75"/>
      <c r="R951" s="66"/>
      <c r="T951" s="67">
        <f>$G951+$H951+$L951+IF(ISBLANK($E951),0,$F951*VLOOKUP($E951,'INFO_Matières recyclables'!$I$6:$M$14,2,0))</f>
        <v>0</v>
      </c>
      <c r="U951" s="67">
        <f>$I951+$J951+$K951+$M951+$N951+$O951+$P951+$Q951+$R951+IF(ISBLANK($E951),0,$F951*(1-VLOOKUP($E951,'INFO_Matières recyclables'!$I$6:$M$14,2,0)))</f>
        <v>0</v>
      </c>
      <c r="V951" s="67">
        <f>$G951+$H951+$K951+IF(ISBLANK($E951),0,$F951*VLOOKUP($E951,'INFO_Matières recyclables'!$I$6:$M$14,3,0))</f>
        <v>0</v>
      </c>
      <c r="W951" s="67">
        <f>$I951+$J951+$L951+$M951+$N951+$O951+$P951+$Q951+$R951+IF(ISBLANK($E951),0,$F951*(1-VLOOKUP($E951,'INFO_Matières recyclables'!$I$6:$M$14,3,0)))</f>
        <v>0</v>
      </c>
      <c r="X951" s="67">
        <f>$G951+$H951+$I951+IF(ISBLANK($E951),0,$F951*VLOOKUP($E951,'INFO_Matières recyclables'!$I$6:$M$14,4,0))</f>
        <v>0</v>
      </c>
      <c r="Y951" s="67">
        <f>$J951+$K951+$L951+$M951+$N951+$O951+$P951+$Q951+$R951+IF(ISBLANK($E951),0,$F951*(1-VLOOKUP($E951,'INFO_Matières recyclables'!$I$6:$M$14,4,0)))</f>
        <v>0</v>
      </c>
      <c r="Z951" s="67">
        <f>$G951+$H951+$I951+$J951+IF(ISBLANK($E951),0,$F951*VLOOKUP($E951,'INFO_Matières recyclables'!$I$6:$M$14,5,0))</f>
        <v>0</v>
      </c>
      <c r="AA951" s="67">
        <f>$K951+$L951+$M951+$N951+$O951+$P951+$Q951+$R951+IF(ISBLANK($E951),0,$F951*(1-VLOOKUP($E951,'INFO_Matières recyclables'!$I$6:$M$14,5,0)))</f>
        <v>0</v>
      </c>
    </row>
    <row r="952" spans="2:27" x14ac:dyDescent="0.35">
      <c r="B952" s="5"/>
      <c r="C952" s="5"/>
      <c r="D952" s="26"/>
      <c r="E952" s="56"/>
      <c r="F952" s="58"/>
      <c r="G952" s="54"/>
      <c r="H952" s="54"/>
      <c r="I952" s="54"/>
      <c r="J952" s="54"/>
      <c r="K952" s="54"/>
      <c r="L952" s="54"/>
      <c r="M952" s="54"/>
      <c r="N952" s="54"/>
      <c r="O952" s="54"/>
      <c r="P952" s="61"/>
      <c r="Q952" s="75"/>
      <c r="R952" s="66"/>
      <c r="T952" s="67">
        <f>$G952+$H952+$L952+IF(ISBLANK($E952),0,$F952*VLOOKUP($E952,'INFO_Matières recyclables'!$I$6:$M$14,2,0))</f>
        <v>0</v>
      </c>
      <c r="U952" s="67">
        <f>$I952+$J952+$K952+$M952+$N952+$O952+$P952+$Q952+$R952+IF(ISBLANK($E952),0,$F952*(1-VLOOKUP($E952,'INFO_Matières recyclables'!$I$6:$M$14,2,0)))</f>
        <v>0</v>
      </c>
      <c r="V952" s="67">
        <f>$G952+$H952+$K952+IF(ISBLANK($E952),0,$F952*VLOOKUP($E952,'INFO_Matières recyclables'!$I$6:$M$14,3,0))</f>
        <v>0</v>
      </c>
      <c r="W952" s="67">
        <f>$I952+$J952+$L952+$M952+$N952+$O952+$P952+$Q952+$R952+IF(ISBLANK($E952),0,$F952*(1-VLOOKUP($E952,'INFO_Matières recyclables'!$I$6:$M$14,3,0)))</f>
        <v>0</v>
      </c>
      <c r="X952" s="67">
        <f>$G952+$H952+$I952+IF(ISBLANK($E952),0,$F952*VLOOKUP($E952,'INFO_Matières recyclables'!$I$6:$M$14,4,0))</f>
        <v>0</v>
      </c>
      <c r="Y952" s="67">
        <f>$J952+$K952+$L952+$M952+$N952+$O952+$P952+$Q952+$R952+IF(ISBLANK($E952),0,$F952*(1-VLOOKUP($E952,'INFO_Matières recyclables'!$I$6:$M$14,4,0)))</f>
        <v>0</v>
      </c>
      <c r="Z952" s="67">
        <f>$G952+$H952+$I952+$J952+IF(ISBLANK($E952),0,$F952*VLOOKUP($E952,'INFO_Matières recyclables'!$I$6:$M$14,5,0))</f>
        <v>0</v>
      </c>
      <c r="AA952" s="67">
        <f>$K952+$L952+$M952+$N952+$O952+$P952+$Q952+$R952+IF(ISBLANK($E952),0,$F952*(1-VLOOKUP($E952,'INFO_Matières recyclables'!$I$6:$M$14,5,0)))</f>
        <v>0</v>
      </c>
    </row>
    <row r="953" spans="2:27" x14ac:dyDescent="0.35">
      <c r="B953" s="5"/>
      <c r="C953" s="5"/>
      <c r="D953" s="26"/>
      <c r="E953" s="56"/>
      <c r="F953" s="58"/>
      <c r="G953" s="54"/>
      <c r="H953" s="54"/>
      <c r="I953" s="54"/>
      <c r="J953" s="54"/>
      <c r="K953" s="54"/>
      <c r="L953" s="54"/>
      <c r="M953" s="54"/>
      <c r="N953" s="54"/>
      <c r="O953" s="54"/>
      <c r="P953" s="61"/>
      <c r="Q953" s="75"/>
      <c r="R953" s="66"/>
      <c r="T953" s="67">
        <f>$G953+$H953+$L953+IF(ISBLANK($E953),0,$F953*VLOOKUP($E953,'INFO_Matières recyclables'!$I$6:$M$14,2,0))</f>
        <v>0</v>
      </c>
      <c r="U953" s="67">
        <f>$I953+$J953+$K953+$M953+$N953+$O953+$P953+$Q953+$R953+IF(ISBLANK($E953),0,$F953*(1-VLOOKUP($E953,'INFO_Matières recyclables'!$I$6:$M$14,2,0)))</f>
        <v>0</v>
      </c>
      <c r="V953" s="67">
        <f>$G953+$H953+$K953+IF(ISBLANK($E953),0,$F953*VLOOKUP($E953,'INFO_Matières recyclables'!$I$6:$M$14,3,0))</f>
        <v>0</v>
      </c>
      <c r="W953" s="67">
        <f>$I953+$J953+$L953+$M953+$N953+$O953+$P953+$Q953+$R953+IF(ISBLANK($E953),0,$F953*(1-VLOOKUP($E953,'INFO_Matières recyclables'!$I$6:$M$14,3,0)))</f>
        <v>0</v>
      </c>
      <c r="X953" s="67">
        <f>$G953+$H953+$I953+IF(ISBLANK($E953),0,$F953*VLOOKUP($E953,'INFO_Matières recyclables'!$I$6:$M$14,4,0))</f>
        <v>0</v>
      </c>
      <c r="Y953" s="67">
        <f>$J953+$K953+$L953+$M953+$N953+$O953+$P953+$Q953+$R953+IF(ISBLANK($E953),0,$F953*(1-VLOOKUP($E953,'INFO_Matières recyclables'!$I$6:$M$14,4,0)))</f>
        <v>0</v>
      </c>
      <c r="Z953" s="67">
        <f>$G953+$H953+$I953+$J953+IF(ISBLANK($E953),0,$F953*VLOOKUP($E953,'INFO_Matières recyclables'!$I$6:$M$14,5,0))</f>
        <v>0</v>
      </c>
      <c r="AA953" s="67">
        <f>$K953+$L953+$M953+$N953+$O953+$P953+$Q953+$R953+IF(ISBLANK($E953),0,$F953*(1-VLOOKUP($E953,'INFO_Matières recyclables'!$I$6:$M$14,5,0)))</f>
        <v>0</v>
      </c>
    </row>
    <row r="954" spans="2:27" x14ac:dyDescent="0.35">
      <c r="B954" s="5"/>
      <c r="C954" s="5"/>
      <c r="D954" s="26"/>
      <c r="E954" s="56"/>
      <c r="F954" s="58"/>
      <c r="G954" s="54"/>
      <c r="H954" s="54"/>
      <c r="I954" s="54"/>
      <c r="J954" s="54"/>
      <c r="K954" s="54"/>
      <c r="L954" s="54"/>
      <c r="M954" s="54"/>
      <c r="N954" s="54"/>
      <c r="O954" s="54"/>
      <c r="P954" s="61"/>
      <c r="Q954" s="75"/>
      <c r="R954" s="66"/>
      <c r="T954" s="67">
        <f>$G954+$H954+$L954+IF(ISBLANK($E954),0,$F954*VLOOKUP($E954,'INFO_Matières recyclables'!$I$6:$M$14,2,0))</f>
        <v>0</v>
      </c>
      <c r="U954" s="67">
        <f>$I954+$J954+$K954+$M954+$N954+$O954+$P954+$Q954+$R954+IF(ISBLANK($E954),0,$F954*(1-VLOOKUP($E954,'INFO_Matières recyclables'!$I$6:$M$14,2,0)))</f>
        <v>0</v>
      </c>
      <c r="V954" s="67">
        <f>$G954+$H954+$K954+IF(ISBLANK($E954),0,$F954*VLOOKUP($E954,'INFO_Matières recyclables'!$I$6:$M$14,3,0))</f>
        <v>0</v>
      </c>
      <c r="W954" s="67">
        <f>$I954+$J954+$L954+$M954+$N954+$O954+$P954+$Q954+$R954+IF(ISBLANK($E954),0,$F954*(1-VLOOKUP($E954,'INFO_Matières recyclables'!$I$6:$M$14,3,0)))</f>
        <v>0</v>
      </c>
      <c r="X954" s="67">
        <f>$G954+$H954+$I954+IF(ISBLANK($E954),0,$F954*VLOOKUP($E954,'INFO_Matières recyclables'!$I$6:$M$14,4,0))</f>
        <v>0</v>
      </c>
      <c r="Y954" s="67">
        <f>$J954+$K954+$L954+$M954+$N954+$O954+$P954+$Q954+$R954+IF(ISBLANK($E954),0,$F954*(1-VLOOKUP($E954,'INFO_Matières recyclables'!$I$6:$M$14,4,0)))</f>
        <v>0</v>
      </c>
      <c r="Z954" s="67">
        <f>$G954+$H954+$I954+$J954+IF(ISBLANK($E954),0,$F954*VLOOKUP($E954,'INFO_Matières recyclables'!$I$6:$M$14,5,0))</f>
        <v>0</v>
      </c>
      <c r="AA954" s="67">
        <f>$K954+$L954+$M954+$N954+$O954+$P954+$Q954+$R954+IF(ISBLANK($E954),0,$F954*(1-VLOOKUP($E954,'INFO_Matières recyclables'!$I$6:$M$14,5,0)))</f>
        <v>0</v>
      </c>
    </row>
    <row r="955" spans="2:27" x14ac:dyDescent="0.35">
      <c r="B955" s="5"/>
      <c r="C955" s="5"/>
      <c r="D955" s="26"/>
      <c r="E955" s="56"/>
      <c r="F955" s="58"/>
      <c r="G955" s="54"/>
      <c r="H955" s="54"/>
      <c r="I955" s="54"/>
      <c r="J955" s="54"/>
      <c r="K955" s="54"/>
      <c r="L955" s="54"/>
      <c r="M955" s="54"/>
      <c r="N955" s="54"/>
      <c r="O955" s="54"/>
      <c r="P955" s="61"/>
      <c r="Q955" s="75"/>
      <c r="R955" s="66"/>
      <c r="T955" s="67">
        <f>$G955+$H955+$L955+IF(ISBLANK($E955),0,$F955*VLOOKUP($E955,'INFO_Matières recyclables'!$I$6:$M$14,2,0))</f>
        <v>0</v>
      </c>
      <c r="U955" s="67">
        <f>$I955+$J955+$K955+$M955+$N955+$O955+$P955+$Q955+$R955+IF(ISBLANK($E955),0,$F955*(1-VLOOKUP($E955,'INFO_Matières recyclables'!$I$6:$M$14,2,0)))</f>
        <v>0</v>
      </c>
      <c r="V955" s="67">
        <f>$G955+$H955+$K955+IF(ISBLANK($E955),0,$F955*VLOOKUP($E955,'INFO_Matières recyclables'!$I$6:$M$14,3,0))</f>
        <v>0</v>
      </c>
      <c r="W955" s="67">
        <f>$I955+$J955+$L955+$M955+$N955+$O955+$P955+$Q955+$R955+IF(ISBLANK($E955),0,$F955*(1-VLOOKUP($E955,'INFO_Matières recyclables'!$I$6:$M$14,3,0)))</f>
        <v>0</v>
      </c>
      <c r="X955" s="67">
        <f>$G955+$H955+$I955+IF(ISBLANK($E955),0,$F955*VLOOKUP($E955,'INFO_Matières recyclables'!$I$6:$M$14,4,0))</f>
        <v>0</v>
      </c>
      <c r="Y955" s="67">
        <f>$J955+$K955+$L955+$M955+$N955+$O955+$P955+$Q955+$R955+IF(ISBLANK($E955),0,$F955*(1-VLOOKUP($E955,'INFO_Matières recyclables'!$I$6:$M$14,4,0)))</f>
        <v>0</v>
      </c>
      <c r="Z955" s="67">
        <f>$G955+$H955+$I955+$J955+IF(ISBLANK($E955),0,$F955*VLOOKUP($E955,'INFO_Matières recyclables'!$I$6:$M$14,5,0))</f>
        <v>0</v>
      </c>
      <c r="AA955" s="67">
        <f>$K955+$L955+$M955+$N955+$O955+$P955+$Q955+$R955+IF(ISBLANK($E955),0,$F955*(1-VLOOKUP($E955,'INFO_Matières recyclables'!$I$6:$M$14,5,0)))</f>
        <v>0</v>
      </c>
    </row>
    <row r="956" spans="2:27" x14ac:dyDescent="0.35">
      <c r="B956" s="5"/>
      <c r="C956" s="5"/>
      <c r="D956" s="26"/>
      <c r="E956" s="56"/>
      <c r="F956" s="58"/>
      <c r="G956" s="54"/>
      <c r="H956" s="54"/>
      <c r="I956" s="54"/>
      <c r="J956" s="54"/>
      <c r="K956" s="54"/>
      <c r="L956" s="54"/>
      <c r="M956" s="54"/>
      <c r="N956" s="54"/>
      <c r="O956" s="54"/>
      <c r="P956" s="61"/>
      <c r="Q956" s="75"/>
      <c r="R956" s="66"/>
      <c r="T956" s="67">
        <f>$G956+$H956+$L956+IF(ISBLANK($E956),0,$F956*VLOOKUP($E956,'INFO_Matières recyclables'!$I$6:$M$14,2,0))</f>
        <v>0</v>
      </c>
      <c r="U956" s="67">
        <f>$I956+$J956+$K956+$M956+$N956+$O956+$P956+$Q956+$R956+IF(ISBLANK($E956),0,$F956*(1-VLOOKUP($E956,'INFO_Matières recyclables'!$I$6:$M$14,2,0)))</f>
        <v>0</v>
      </c>
      <c r="V956" s="67">
        <f>$G956+$H956+$K956+IF(ISBLANK($E956),0,$F956*VLOOKUP($E956,'INFO_Matières recyclables'!$I$6:$M$14,3,0))</f>
        <v>0</v>
      </c>
      <c r="W956" s="67">
        <f>$I956+$J956+$L956+$M956+$N956+$O956+$P956+$Q956+$R956+IF(ISBLANK($E956),0,$F956*(1-VLOOKUP($E956,'INFO_Matières recyclables'!$I$6:$M$14,3,0)))</f>
        <v>0</v>
      </c>
      <c r="X956" s="67">
        <f>$G956+$H956+$I956+IF(ISBLANK($E956),0,$F956*VLOOKUP($E956,'INFO_Matières recyclables'!$I$6:$M$14,4,0))</f>
        <v>0</v>
      </c>
      <c r="Y956" s="67">
        <f>$J956+$K956+$L956+$M956+$N956+$O956+$P956+$Q956+$R956+IF(ISBLANK($E956),0,$F956*(1-VLOOKUP($E956,'INFO_Matières recyclables'!$I$6:$M$14,4,0)))</f>
        <v>0</v>
      </c>
      <c r="Z956" s="67">
        <f>$G956+$H956+$I956+$J956+IF(ISBLANK($E956),0,$F956*VLOOKUP($E956,'INFO_Matières recyclables'!$I$6:$M$14,5,0))</f>
        <v>0</v>
      </c>
      <c r="AA956" s="67">
        <f>$K956+$L956+$M956+$N956+$O956+$P956+$Q956+$R956+IF(ISBLANK($E956),0,$F956*(1-VLOOKUP($E956,'INFO_Matières recyclables'!$I$6:$M$14,5,0)))</f>
        <v>0</v>
      </c>
    </row>
    <row r="957" spans="2:27" x14ac:dyDescent="0.35">
      <c r="B957" s="5"/>
      <c r="C957" s="5"/>
      <c r="D957" s="26"/>
      <c r="E957" s="56"/>
      <c r="F957" s="58"/>
      <c r="G957" s="54"/>
      <c r="H957" s="54"/>
      <c r="I957" s="54"/>
      <c r="J957" s="54"/>
      <c r="K957" s="54"/>
      <c r="L957" s="54"/>
      <c r="M957" s="54"/>
      <c r="N957" s="54"/>
      <c r="O957" s="54"/>
      <c r="P957" s="61"/>
      <c r="Q957" s="75"/>
      <c r="R957" s="66"/>
      <c r="T957" s="67">
        <f>$G957+$H957+$L957+IF(ISBLANK($E957),0,$F957*VLOOKUP($E957,'INFO_Matières recyclables'!$I$6:$M$14,2,0))</f>
        <v>0</v>
      </c>
      <c r="U957" s="67">
        <f>$I957+$J957+$K957+$M957+$N957+$O957+$P957+$Q957+$R957+IF(ISBLANK($E957),0,$F957*(1-VLOOKUP($E957,'INFO_Matières recyclables'!$I$6:$M$14,2,0)))</f>
        <v>0</v>
      </c>
      <c r="V957" s="67">
        <f>$G957+$H957+$K957+IF(ISBLANK($E957),0,$F957*VLOOKUP($E957,'INFO_Matières recyclables'!$I$6:$M$14,3,0))</f>
        <v>0</v>
      </c>
      <c r="W957" s="67">
        <f>$I957+$J957+$L957+$M957+$N957+$O957+$P957+$Q957+$R957+IF(ISBLANK($E957),0,$F957*(1-VLOOKUP($E957,'INFO_Matières recyclables'!$I$6:$M$14,3,0)))</f>
        <v>0</v>
      </c>
      <c r="X957" s="67">
        <f>$G957+$H957+$I957+IF(ISBLANK($E957),0,$F957*VLOOKUP($E957,'INFO_Matières recyclables'!$I$6:$M$14,4,0))</f>
        <v>0</v>
      </c>
      <c r="Y957" s="67">
        <f>$J957+$K957+$L957+$M957+$N957+$O957+$P957+$Q957+$R957+IF(ISBLANK($E957),0,$F957*(1-VLOOKUP($E957,'INFO_Matières recyclables'!$I$6:$M$14,4,0)))</f>
        <v>0</v>
      </c>
      <c r="Z957" s="67">
        <f>$G957+$H957+$I957+$J957+IF(ISBLANK($E957),0,$F957*VLOOKUP($E957,'INFO_Matières recyclables'!$I$6:$M$14,5,0))</f>
        <v>0</v>
      </c>
      <c r="AA957" s="67">
        <f>$K957+$L957+$M957+$N957+$O957+$P957+$Q957+$R957+IF(ISBLANK($E957),0,$F957*(1-VLOOKUP($E957,'INFO_Matières recyclables'!$I$6:$M$14,5,0)))</f>
        <v>0</v>
      </c>
    </row>
    <row r="958" spans="2:27" x14ac:dyDescent="0.35">
      <c r="B958" s="5"/>
      <c r="C958" s="5"/>
      <c r="D958" s="26"/>
      <c r="E958" s="56"/>
      <c r="F958" s="58"/>
      <c r="G958" s="54"/>
      <c r="H958" s="54"/>
      <c r="I958" s="54"/>
      <c r="J958" s="54"/>
      <c r="K958" s="54"/>
      <c r="L958" s="54"/>
      <c r="M958" s="54"/>
      <c r="N958" s="54"/>
      <c r="O958" s="54"/>
      <c r="P958" s="61"/>
      <c r="Q958" s="75"/>
      <c r="R958" s="66"/>
      <c r="T958" s="67">
        <f>$G958+$H958+$L958+IF(ISBLANK($E958),0,$F958*VLOOKUP($E958,'INFO_Matières recyclables'!$I$6:$M$14,2,0))</f>
        <v>0</v>
      </c>
      <c r="U958" s="67">
        <f>$I958+$J958+$K958+$M958+$N958+$O958+$P958+$Q958+$R958+IF(ISBLANK($E958),0,$F958*(1-VLOOKUP($E958,'INFO_Matières recyclables'!$I$6:$M$14,2,0)))</f>
        <v>0</v>
      </c>
      <c r="V958" s="67">
        <f>$G958+$H958+$K958+IF(ISBLANK($E958),0,$F958*VLOOKUP($E958,'INFO_Matières recyclables'!$I$6:$M$14,3,0))</f>
        <v>0</v>
      </c>
      <c r="W958" s="67">
        <f>$I958+$J958+$L958+$M958+$N958+$O958+$P958+$Q958+$R958+IF(ISBLANK($E958),0,$F958*(1-VLOOKUP($E958,'INFO_Matières recyclables'!$I$6:$M$14,3,0)))</f>
        <v>0</v>
      </c>
      <c r="X958" s="67">
        <f>$G958+$H958+$I958+IF(ISBLANK($E958),0,$F958*VLOOKUP($E958,'INFO_Matières recyclables'!$I$6:$M$14,4,0))</f>
        <v>0</v>
      </c>
      <c r="Y958" s="67">
        <f>$J958+$K958+$L958+$M958+$N958+$O958+$P958+$Q958+$R958+IF(ISBLANK($E958),0,$F958*(1-VLOOKUP($E958,'INFO_Matières recyclables'!$I$6:$M$14,4,0)))</f>
        <v>0</v>
      </c>
      <c r="Z958" s="67">
        <f>$G958+$H958+$I958+$J958+IF(ISBLANK($E958),0,$F958*VLOOKUP($E958,'INFO_Matières recyclables'!$I$6:$M$14,5,0))</f>
        <v>0</v>
      </c>
      <c r="AA958" s="67">
        <f>$K958+$L958+$M958+$N958+$O958+$P958+$Q958+$R958+IF(ISBLANK($E958),0,$F958*(1-VLOOKUP($E958,'INFO_Matières recyclables'!$I$6:$M$14,5,0)))</f>
        <v>0</v>
      </c>
    </row>
    <row r="959" spans="2:27" x14ac:dyDescent="0.35">
      <c r="B959" s="5"/>
      <c r="C959" s="5"/>
      <c r="D959" s="26"/>
      <c r="E959" s="56"/>
      <c r="F959" s="58"/>
      <c r="G959" s="54"/>
      <c r="H959" s="54"/>
      <c r="I959" s="54"/>
      <c r="J959" s="54"/>
      <c r="K959" s="54"/>
      <c r="L959" s="54"/>
      <c r="M959" s="54"/>
      <c r="N959" s="54"/>
      <c r="O959" s="54"/>
      <c r="P959" s="61"/>
      <c r="Q959" s="75"/>
      <c r="R959" s="66"/>
      <c r="T959" s="67">
        <f>$G959+$H959+$L959+IF(ISBLANK($E959),0,$F959*VLOOKUP($E959,'INFO_Matières recyclables'!$I$6:$M$14,2,0))</f>
        <v>0</v>
      </c>
      <c r="U959" s="67">
        <f>$I959+$J959+$K959+$M959+$N959+$O959+$P959+$Q959+$R959+IF(ISBLANK($E959),0,$F959*(1-VLOOKUP($E959,'INFO_Matières recyclables'!$I$6:$M$14,2,0)))</f>
        <v>0</v>
      </c>
      <c r="V959" s="67">
        <f>$G959+$H959+$K959+IF(ISBLANK($E959),0,$F959*VLOOKUP($E959,'INFO_Matières recyclables'!$I$6:$M$14,3,0))</f>
        <v>0</v>
      </c>
      <c r="W959" s="67">
        <f>$I959+$J959+$L959+$M959+$N959+$O959+$P959+$Q959+$R959+IF(ISBLANK($E959),0,$F959*(1-VLOOKUP($E959,'INFO_Matières recyclables'!$I$6:$M$14,3,0)))</f>
        <v>0</v>
      </c>
      <c r="X959" s="67">
        <f>$G959+$H959+$I959+IF(ISBLANK($E959),0,$F959*VLOOKUP($E959,'INFO_Matières recyclables'!$I$6:$M$14,4,0))</f>
        <v>0</v>
      </c>
      <c r="Y959" s="67">
        <f>$J959+$K959+$L959+$M959+$N959+$O959+$P959+$Q959+$R959+IF(ISBLANK($E959),0,$F959*(1-VLOOKUP($E959,'INFO_Matières recyclables'!$I$6:$M$14,4,0)))</f>
        <v>0</v>
      </c>
      <c r="Z959" s="67">
        <f>$G959+$H959+$I959+$J959+IF(ISBLANK($E959),0,$F959*VLOOKUP($E959,'INFO_Matières recyclables'!$I$6:$M$14,5,0))</f>
        <v>0</v>
      </c>
      <c r="AA959" s="67">
        <f>$K959+$L959+$M959+$N959+$O959+$P959+$Q959+$R959+IF(ISBLANK($E959),0,$F959*(1-VLOOKUP($E959,'INFO_Matières recyclables'!$I$6:$M$14,5,0)))</f>
        <v>0</v>
      </c>
    </row>
    <row r="960" spans="2:27" x14ac:dyDescent="0.35">
      <c r="B960" s="5"/>
      <c r="C960" s="5"/>
      <c r="D960" s="26"/>
      <c r="E960" s="56"/>
      <c r="F960" s="58"/>
      <c r="G960" s="54"/>
      <c r="H960" s="54"/>
      <c r="I960" s="54"/>
      <c r="J960" s="54"/>
      <c r="K960" s="54"/>
      <c r="L960" s="54"/>
      <c r="M960" s="54"/>
      <c r="N960" s="54"/>
      <c r="O960" s="54"/>
      <c r="P960" s="61"/>
      <c r="Q960" s="75"/>
      <c r="R960" s="66"/>
      <c r="T960" s="67">
        <f>$G960+$H960+$L960+IF(ISBLANK($E960),0,$F960*VLOOKUP($E960,'INFO_Matières recyclables'!$I$6:$M$14,2,0))</f>
        <v>0</v>
      </c>
      <c r="U960" s="67">
        <f>$I960+$J960+$K960+$M960+$N960+$O960+$P960+$Q960+$R960+IF(ISBLANK($E960),0,$F960*(1-VLOOKUP($E960,'INFO_Matières recyclables'!$I$6:$M$14,2,0)))</f>
        <v>0</v>
      </c>
      <c r="V960" s="67">
        <f>$G960+$H960+$K960+IF(ISBLANK($E960),0,$F960*VLOOKUP($E960,'INFO_Matières recyclables'!$I$6:$M$14,3,0))</f>
        <v>0</v>
      </c>
      <c r="W960" s="67">
        <f>$I960+$J960+$L960+$M960+$N960+$O960+$P960+$Q960+$R960+IF(ISBLANK($E960),0,$F960*(1-VLOOKUP($E960,'INFO_Matières recyclables'!$I$6:$M$14,3,0)))</f>
        <v>0</v>
      </c>
      <c r="X960" s="67">
        <f>$G960+$H960+$I960+IF(ISBLANK($E960),0,$F960*VLOOKUP($E960,'INFO_Matières recyclables'!$I$6:$M$14,4,0))</f>
        <v>0</v>
      </c>
      <c r="Y960" s="67">
        <f>$J960+$K960+$L960+$M960+$N960+$O960+$P960+$Q960+$R960+IF(ISBLANK($E960),0,$F960*(1-VLOOKUP($E960,'INFO_Matières recyclables'!$I$6:$M$14,4,0)))</f>
        <v>0</v>
      </c>
      <c r="Z960" s="67">
        <f>$G960+$H960+$I960+$J960+IF(ISBLANK($E960),0,$F960*VLOOKUP($E960,'INFO_Matières recyclables'!$I$6:$M$14,5,0))</f>
        <v>0</v>
      </c>
      <c r="AA960" s="67">
        <f>$K960+$L960+$M960+$N960+$O960+$P960+$Q960+$R960+IF(ISBLANK($E960),0,$F960*(1-VLOOKUP($E960,'INFO_Matières recyclables'!$I$6:$M$14,5,0)))</f>
        <v>0</v>
      </c>
    </row>
    <row r="961" spans="2:27" x14ac:dyDescent="0.35">
      <c r="B961" s="5"/>
      <c r="C961" s="5"/>
      <c r="D961" s="26"/>
      <c r="E961" s="56"/>
      <c r="F961" s="58"/>
      <c r="G961" s="54"/>
      <c r="H961" s="54"/>
      <c r="I961" s="54"/>
      <c r="J961" s="54"/>
      <c r="K961" s="54"/>
      <c r="L961" s="54"/>
      <c r="M961" s="54"/>
      <c r="N961" s="54"/>
      <c r="O961" s="54"/>
      <c r="P961" s="61"/>
      <c r="Q961" s="75"/>
      <c r="R961" s="66"/>
      <c r="T961" s="67">
        <f>$G961+$H961+$L961+IF(ISBLANK($E961),0,$F961*VLOOKUP($E961,'INFO_Matières recyclables'!$I$6:$M$14,2,0))</f>
        <v>0</v>
      </c>
      <c r="U961" s="67">
        <f>$I961+$J961+$K961+$M961+$N961+$O961+$P961+$Q961+$R961+IF(ISBLANK($E961),0,$F961*(1-VLOOKUP($E961,'INFO_Matières recyclables'!$I$6:$M$14,2,0)))</f>
        <v>0</v>
      </c>
      <c r="V961" s="67">
        <f>$G961+$H961+$K961+IF(ISBLANK($E961),0,$F961*VLOOKUP($E961,'INFO_Matières recyclables'!$I$6:$M$14,3,0))</f>
        <v>0</v>
      </c>
      <c r="W961" s="67">
        <f>$I961+$J961+$L961+$M961+$N961+$O961+$P961+$Q961+$R961+IF(ISBLANK($E961),0,$F961*(1-VLOOKUP($E961,'INFO_Matières recyclables'!$I$6:$M$14,3,0)))</f>
        <v>0</v>
      </c>
      <c r="X961" s="67">
        <f>$G961+$H961+$I961+IF(ISBLANK($E961),0,$F961*VLOOKUP($E961,'INFO_Matières recyclables'!$I$6:$M$14,4,0))</f>
        <v>0</v>
      </c>
      <c r="Y961" s="67">
        <f>$J961+$K961+$L961+$M961+$N961+$O961+$P961+$Q961+$R961+IF(ISBLANK($E961),0,$F961*(1-VLOOKUP($E961,'INFO_Matières recyclables'!$I$6:$M$14,4,0)))</f>
        <v>0</v>
      </c>
      <c r="Z961" s="67">
        <f>$G961+$H961+$I961+$J961+IF(ISBLANK($E961),0,$F961*VLOOKUP($E961,'INFO_Matières recyclables'!$I$6:$M$14,5,0))</f>
        <v>0</v>
      </c>
      <c r="AA961" s="67">
        <f>$K961+$L961+$M961+$N961+$O961+$P961+$Q961+$R961+IF(ISBLANK($E961),0,$F961*(1-VLOOKUP($E961,'INFO_Matières recyclables'!$I$6:$M$14,5,0)))</f>
        <v>0</v>
      </c>
    </row>
    <row r="962" spans="2:27" x14ac:dyDescent="0.35">
      <c r="B962" s="5"/>
      <c r="C962" s="5"/>
      <c r="D962" s="26"/>
      <c r="E962" s="56"/>
      <c r="F962" s="58"/>
      <c r="G962" s="54"/>
      <c r="H962" s="54"/>
      <c r="I962" s="54"/>
      <c r="J962" s="54"/>
      <c r="K962" s="54"/>
      <c r="L962" s="54"/>
      <c r="M962" s="54"/>
      <c r="N962" s="54"/>
      <c r="O962" s="54"/>
      <c r="P962" s="61"/>
      <c r="Q962" s="75"/>
      <c r="R962" s="66"/>
      <c r="T962" s="67">
        <f>$G962+$H962+$L962+IF(ISBLANK($E962),0,$F962*VLOOKUP($E962,'INFO_Matières recyclables'!$I$6:$M$14,2,0))</f>
        <v>0</v>
      </c>
      <c r="U962" s="67">
        <f>$I962+$J962+$K962+$M962+$N962+$O962+$P962+$Q962+$R962+IF(ISBLANK($E962),0,$F962*(1-VLOOKUP($E962,'INFO_Matières recyclables'!$I$6:$M$14,2,0)))</f>
        <v>0</v>
      </c>
      <c r="V962" s="67">
        <f>$G962+$H962+$K962+IF(ISBLANK($E962),0,$F962*VLOOKUP($E962,'INFO_Matières recyclables'!$I$6:$M$14,3,0))</f>
        <v>0</v>
      </c>
      <c r="W962" s="67">
        <f>$I962+$J962+$L962+$M962+$N962+$O962+$P962+$Q962+$R962+IF(ISBLANK($E962),0,$F962*(1-VLOOKUP($E962,'INFO_Matières recyclables'!$I$6:$M$14,3,0)))</f>
        <v>0</v>
      </c>
      <c r="X962" s="67">
        <f>$G962+$H962+$I962+IF(ISBLANK($E962),0,$F962*VLOOKUP($E962,'INFO_Matières recyclables'!$I$6:$M$14,4,0))</f>
        <v>0</v>
      </c>
      <c r="Y962" s="67">
        <f>$J962+$K962+$L962+$M962+$N962+$O962+$P962+$Q962+$R962+IF(ISBLANK($E962),0,$F962*(1-VLOOKUP($E962,'INFO_Matières recyclables'!$I$6:$M$14,4,0)))</f>
        <v>0</v>
      </c>
      <c r="Z962" s="67">
        <f>$G962+$H962+$I962+$J962+IF(ISBLANK($E962),0,$F962*VLOOKUP($E962,'INFO_Matières recyclables'!$I$6:$M$14,5,0))</f>
        <v>0</v>
      </c>
      <c r="AA962" s="67">
        <f>$K962+$L962+$M962+$N962+$O962+$P962+$Q962+$R962+IF(ISBLANK($E962),0,$F962*(1-VLOOKUP($E962,'INFO_Matières recyclables'!$I$6:$M$14,5,0)))</f>
        <v>0</v>
      </c>
    </row>
    <row r="963" spans="2:27" x14ac:dyDescent="0.35">
      <c r="B963" s="5"/>
      <c r="C963" s="5"/>
      <c r="D963" s="26"/>
      <c r="E963" s="56"/>
      <c r="F963" s="58"/>
      <c r="G963" s="54"/>
      <c r="H963" s="54"/>
      <c r="I963" s="54"/>
      <c r="J963" s="54"/>
      <c r="K963" s="54"/>
      <c r="L963" s="54"/>
      <c r="M963" s="54"/>
      <c r="N963" s="54"/>
      <c r="O963" s="54"/>
      <c r="P963" s="61"/>
      <c r="Q963" s="75"/>
      <c r="R963" s="66"/>
      <c r="T963" s="67">
        <f>$G963+$H963+$L963+IF(ISBLANK($E963),0,$F963*VLOOKUP($E963,'INFO_Matières recyclables'!$I$6:$M$14,2,0))</f>
        <v>0</v>
      </c>
      <c r="U963" s="67">
        <f>$I963+$J963+$K963+$M963+$N963+$O963+$P963+$Q963+$R963+IF(ISBLANK($E963),0,$F963*(1-VLOOKUP($E963,'INFO_Matières recyclables'!$I$6:$M$14,2,0)))</f>
        <v>0</v>
      </c>
      <c r="V963" s="67">
        <f>$G963+$H963+$K963+IF(ISBLANK($E963),0,$F963*VLOOKUP($E963,'INFO_Matières recyclables'!$I$6:$M$14,3,0))</f>
        <v>0</v>
      </c>
      <c r="W963" s="67">
        <f>$I963+$J963+$L963+$M963+$N963+$O963+$P963+$Q963+$R963+IF(ISBLANK($E963),0,$F963*(1-VLOOKUP($E963,'INFO_Matières recyclables'!$I$6:$M$14,3,0)))</f>
        <v>0</v>
      </c>
      <c r="X963" s="67">
        <f>$G963+$H963+$I963+IF(ISBLANK($E963),0,$F963*VLOOKUP($E963,'INFO_Matières recyclables'!$I$6:$M$14,4,0))</f>
        <v>0</v>
      </c>
      <c r="Y963" s="67">
        <f>$J963+$K963+$L963+$M963+$N963+$O963+$P963+$Q963+$R963+IF(ISBLANK($E963),0,$F963*(1-VLOOKUP($E963,'INFO_Matières recyclables'!$I$6:$M$14,4,0)))</f>
        <v>0</v>
      </c>
      <c r="Z963" s="67">
        <f>$G963+$H963+$I963+$J963+IF(ISBLANK($E963),0,$F963*VLOOKUP($E963,'INFO_Matières recyclables'!$I$6:$M$14,5,0))</f>
        <v>0</v>
      </c>
      <c r="AA963" s="67">
        <f>$K963+$L963+$M963+$N963+$O963+$P963+$Q963+$R963+IF(ISBLANK($E963),0,$F963*(1-VLOOKUP($E963,'INFO_Matières recyclables'!$I$6:$M$14,5,0)))</f>
        <v>0</v>
      </c>
    </row>
    <row r="964" spans="2:27" x14ac:dyDescent="0.35">
      <c r="B964" s="5"/>
      <c r="C964" s="5"/>
      <c r="D964" s="26"/>
      <c r="E964" s="56"/>
      <c r="F964" s="58"/>
      <c r="G964" s="54"/>
      <c r="H964" s="54"/>
      <c r="I964" s="54"/>
      <c r="J964" s="54"/>
      <c r="K964" s="54"/>
      <c r="L964" s="54"/>
      <c r="M964" s="54"/>
      <c r="N964" s="54"/>
      <c r="O964" s="54"/>
      <c r="P964" s="61"/>
      <c r="Q964" s="75"/>
      <c r="R964" s="66"/>
      <c r="T964" s="67">
        <f>$G964+$H964+$L964+IF(ISBLANK($E964),0,$F964*VLOOKUP($E964,'INFO_Matières recyclables'!$I$6:$M$14,2,0))</f>
        <v>0</v>
      </c>
      <c r="U964" s="67">
        <f>$I964+$J964+$K964+$M964+$N964+$O964+$P964+$Q964+$R964+IF(ISBLANK($E964),0,$F964*(1-VLOOKUP($E964,'INFO_Matières recyclables'!$I$6:$M$14,2,0)))</f>
        <v>0</v>
      </c>
      <c r="V964" s="67">
        <f>$G964+$H964+$K964+IF(ISBLANK($E964),0,$F964*VLOOKUP($E964,'INFO_Matières recyclables'!$I$6:$M$14,3,0))</f>
        <v>0</v>
      </c>
      <c r="W964" s="67">
        <f>$I964+$J964+$L964+$M964+$N964+$O964+$P964+$Q964+$R964+IF(ISBLANK($E964),0,$F964*(1-VLOOKUP($E964,'INFO_Matières recyclables'!$I$6:$M$14,3,0)))</f>
        <v>0</v>
      </c>
      <c r="X964" s="67">
        <f>$G964+$H964+$I964+IF(ISBLANK($E964),0,$F964*VLOOKUP($E964,'INFO_Matières recyclables'!$I$6:$M$14,4,0))</f>
        <v>0</v>
      </c>
      <c r="Y964" s="67">
        <f>$J964+$K964+$L964+$M964+$N964+$O964+$P964+$Q964+$R964+IF(ISBLANK($E964),0,$F964*(1-VLOOKUP($E964,'INFO_Matières recyclables'!$I$6:$M$14,4,0)))</f>
        <v>0</v>
      </c>
      <c r="Z964" s="67">
        <f>$G964+$H964+$I964+$J964+IF(ISBLANK($E964),0,$F964*VLOOKUP($E964,'INFO_Matières recyclables'!$I$6:$M$14,5,0))</f>
        <v>0</v>
      </c>
      <c r="AA964" s="67">
        <f>$K964+$L964+$M964+$N964+$O964+$P964+$Q964+$R964+IF(ISBLANK($E964),0,$F964*(1-VLOOKUP($E964,'INFO_Matières recyclables'!$I$6:$M$14,5,0)))</f>
        <v>0</v>
      </c>
    </row>
    <row r="965" spans="2:27" x14ac:dyDescent="0.35">
      <c r="B965" s="5"/>
      <c r="C965" s="5"/>
      <c r="D965" s="26"/>
      <c r="E965" s="56"/>
      <c r="F965" s="58"/>
      <c r="G965" s="54"/>
      <c r="H965" s="54"/>
      <c r="I965" s="54"/>
      <c r="J965" s="54"/>
      <c r="K965" s="54"/>
      <c r="L965" s="54"/>
      <c r="M965" s="54"/>
      <c r="N965" s="54"/>
      <c r="O965" s="54"/>
      <c r="P965" s="61"/>
      <c r="Q965" s="75"/>
      <c r="R965" s="66"/>
      <c r="T965" s="67">
        <f>$G965+$H965+$L965+IF(ISBLANK($E965),0,$F965*VLOOKUP($E965,'INFO_Matières recyclables'!$I$6:$M$14,2,0))</f>
        <v>0</v>
      </c>
      <c r="U965" s="67">
        <f>$I965+$J965+$K965+$M965+$N965+$O965+$P965+$Q965+$R965+IF(ISBLANK($E965),0,$F965*(1-VLOOKUP($E965,'INFO_Matières recyclables'!$I$6:$M$14,2,0)))</f>
        <v>0</v>
      </c>
      <c r="V965" s="67">
        <f>$G965+$H965+$K965+IF(ISBLANK($E965),0,$F965*VLOOKUP($E965,'INFO_Matières recyclables'!$I$6:$M$14,3,0))</f>
        <v>0</v>
      </c>
      <c r="W965" s="67">
        <f>$I965+$J965+$L965+$M965+$N965+$O965+$P965+$Q965+$R965+IF(ISBLANK($E965),0,$F965*(1-VLOOKUP($E965,'INFO_Matières recyclables'!$I$6:$M$14,3,0)))</f>
        <v>0</v>
      </c>
      <c r="X965" s="67">
        <f>$G965+$H965+$I965+IF(ISBLANK($E965),0,$F965*VLOOKUP($E965,'INFO_Matières recyclables'!$I$6:$M$14,4,0))</f>
        <v>0</v>
      </c>
      <c r="Y965" s="67">
        <f>$J965+$K965+$L965+$M965+$N965+$O965+$P965+$Q965+$R965+IF(ISBLANK($E965),0,$F965*(1-VLOOKUP($E965,'INFO_Matières recyclables'!$I$6:$M$14,4,0)))</f>
        <v>0</v>
      </c>
      <c r="Z965" s="67">
        <f>$G965+$H965+$I965+$J965+IF(ISBLANK($E965),0,$F965*VLOOKUP($E965,'INFO_Matières recyclables'!$I$6:$M$14,5,0))</f>
        <v>0</v>
      </c>
      <c r="AA965" s="67">
        <f>$K965+$L965+$M965+$N965+$O965+$P965+$Q965+$R965+IF(ISBLANK($E965),0,$F965*(1-VLOOKUP($E965,'INFO_Matières recyclables'!$I$6:$M$14,5,0)))</f>
        <v>0</v>
      </c>
    </row>
    <row r="966" spans="2:27" x14ac:dyDescent="0.35">
      <c r="B966" s="5"/>
      <c r="C966" s="5"/>
      <c r="D966" s="26"/>
      <c r="E966" s="56"/>
      <c r="F966" s="58"/>
      <c r="G966" s="54"/>
      <c r="H966" s="54"/>
      <c r="I966" s="54"/>
      <c r="J966" s="54"/>
      <c r="K966" s="54"/>
      <c r="L966" s="54"/>
      <c r="M966" s="54"/>
      <c r="N966" s="54"/>
      <c r="O966" s="54"/>
      <c r="P966" s="61"/>
      <c r="Q966" s="75"/>
      <c r="R966" s="66"/>
      <c r="T966" s="67">
        <f>$G966+$H966+$L966+IF(ISBLANK($E966),0,$F966*VLOOKUP($E966,'INFO_Matières recyclables'!$I$6:$M$14,2,0))</f>
        <v>0</v>
      </c>
      <c r="U966" s="67">
        <f>$I966+$J966+$K966+$M966+$N966+$O966+$P966+$Q966+$R966+IF(ISBLANK($E966),0,$F966*(1-VLOOKUP($E966,'INFO_Matières recyclables'!$I$6:$M$14,2,0)))</f>
        <v>0</v>
      </c>
      <c r="V966" s="67">
        <f>$G966+$H966+$K966+IF(ISBLANK($E966),0,$F966*VLOOKUP($E966,'INFO_Matières recyclables'!$I$6:$M$14,3,0))</f>
        <v>0</v>
      </c>
      <c r="W966" s="67">
        <f>$I966+$J966+$L966+$M966+$N966+$O966+$P966+$Q966+$R966+IF(ISBLANK($E966),0,$F966*(1-VLOOKUP($E966,'INFO_Matières recyclables'!$I$6:$M$14,3,0)))</f>
        <v>0</v>
      </c>
      <c r="X966" s="67">
        <f>$G966+$H966+$I966+IF(ISBLANK($E966),0,$F966*VLOOKUP($E966,'INFO_Matières recyclables'!$I$6:$M$14,4,0))</f>
        <v>0</v>
      </c>
      <c r="Y966" s="67">
        <f>$J966+$K966+$L966+$M966+$N966+$O966+$P966+$Q966+$R966+IF(ISBLANK($E966),0,$F966*(1-VLOOKUP($E966,'INFO_Matières recyclables'!$I$6:$M$14,4,0)))</f>
        <v>0</v>
      </c>
      <c r="Z966" s="67">
        <f>$G966+$H966+$I966+$J966+IF(ISBLANK($E966),0,$F966*VLOOKUP($E966,'INFO_Matières recyclables'!$I$6:$M$14,5,0))</f>
        <v>0</v>
      </c>
      <c r="AA966" s="67">
        <f>$K966+$L966+$M966+$N966+$O966+$P966+$Q966+$R966+IF(ISBLANK($E966),0,$F966*(1-VLOOKUP($E966,'INFO_Matières recyclables'!$I$6:$M$14,5,0)))</f>
        <v>0</v>
      </c>
    </row>
    <row r="967" spans="2:27" x14ac:dyDescent="0.35">
      <c r="B967" s="5"/>
      <c r="C967" s="5"/>
      <c r="D967" s="26"/>
      <c r="E967" s="56"/>
      <c r="F967" s="58"/>
      <c r="G967" s="54"/>
      <c r="H967" s="54"/>
      <c r="I967" s="54"/>
      <c r="J967" s="54"/>
      <c r="K967" s="54"/>
      <c r="L967" s="54"/>
      <c r="M967" s="54"/>
      <c r="N967" s="54"/>
      <c r="O967" s="54"/>
      <c r="P967" s="61"/>
      <c r="Q967" s="75"/>
      <c r="R967" s="66"/>
      <c r="T967" s="67">
        <f>$G967+$H967+$L967+IF(ISBLANK($E967),0,$F967*VLOOKUP($E967,'INFO_Matières recyclables'!$I$6:$M$14,2,0))</f>
        <v>0</v>
      </c>
      <c r="U967" s="67">
        <f>$I967+$J967+$K967+$M967+$N967+$O967+$P967+$Q967+$R967+IF(ISBLANK($E967),0,$F967*(1-VLOOKUP($E967,'INFO_Matières recyclables'!$I$6:$M$14,2,0)))</f>
        <v>0</v>
      </c>
      <c r="V967" s="67">
        <f>$G967+$H967+$K967+IF(ISBLANK($E967),0,$F967*VLOOKUP($E967,'INFO_Matières recyclables'!$I$6:$M$14,3,0))</f>
        <v>0</v>
      </c>
      <c r="W967" s="67">
        <f>$I967+$J967+$L967+$M967+$N967+$O967+$P967+$Q967+$R967+IF(ISBLANK($E967),0,$F967*(1-VLOOKUP($E967,'INFO_Matières recyclables'!$I$6:$M$14,3,0)))</f>
        <v>0</v>
      </c>
      <c r="X967" s="67">
        <f>$G967+$H967+$I967+IF(ISBLANK($E967),0,$F967*VLOOKUP($E967,'INFO_Matières recyclables'!$I$6:$M$14,4,0))</f>
        <v>0</v>
      </c>
      <c r="Y967" s="67">
        <f>$J967+$K967+$L967+$M967+$N967+$O967+$P967+$Q967+$R967+IF(ISBLANK($E967),0,$F967*(1-VLOOKUP($E967,'INFO_Matières recyclables'!$I$6:$M$14,4,0)))</f>
        <v>0</v>
      </c>
      <c r="Z967" s="67">
        <f>$G967+$H967+$I967+$J967+IF(ISBLANK($E967),0,$F967*VLOOKUP($E967,'INFO_Matières recyclables'!$I$6:$M$14,5,0))</f>
        <v>0</v>
      </c>
      <c r="AA967" s="67">
        <f>$K967+$L967+$M967+$N967+$O967+$P967+$Q967+$R967+IF(ISBLANK($E967),0,$F967*(1-VLOOKUP($E967,'INFO_Matières recyclables'!$I$6:$M$14,5,0)))</f>
        <v>0</v>
      </c>
    </row>
    <row r="968" spans="2:27" x14ac:dyDescent="0.35">
      <c r="B968" s="5"/>
      <c r="C968" s="5"/>
      <c r="D968" s="26"/>
      <c r="E968" s="56"/>
      <c r="F968" s="58"/>
      <c r="G968" s="54"/>
      <c r="H968" s="54"/>
      <c r="I968" s="54"/>
      <c r="J968" s="54"/>
      <c r="K968" s="54"/>
      <c r="L968" s="54"/>
      <c r="M968" s="54"/>
      <c r="N968" s="54"/>
      <c r="O968" s="54"/>
      <c r="P968" s="61"/>
      <c r="Q968" s="75"/>
      <c r="R968" s="66"/>
      <c r="T968" s="67">
        <f>$G968+$H968+$L968+IF(ISBLANK($E968),0,$F968*VLOOKUP($E968,'INFO_Matières recyclables'!$I$6:$M$14,2,0))</f>
        <v>0</v>
      </c>
      <c r="U968" s="67">
        <f>$I968+$J968+$K968+$M968+$N968+$O968+$P968+$Q968+$R968+IF(ISBLANK($E968),0,$F968*(1-VLOOKUP($E968,'INFO_Matières recyclables'!$I$6:$M$14,2,0)))</f>
        <v>0</v>
      </c>
      <c r="V968" s="67">
        <f>$G968+$H968+$K968+IF(ISBLANK($E968),0,$F968*VLOOKUP($E968,'INFO_Matières recyclables'!$I$6:$M$14,3,0))</f>
        <v>0</v>
      </c>
      <c r="W968" s="67">
        <f>$I968+$J968+$L968+$M968+$N968+$O968+$P968+$Q968+$R968+IF(ISBLANK($E968),0,$F968*(1-VLOOKUP($E968,'INFO_Matières recyclables'!$I$6:$M$14,3,0)))</f>
        <v>0</v>
      </c>
      <c r="X968" s="67">
        <f>$G968+$H968+$I968+IF(ISBLANK($E968),0,$F968*VLOOKUP($E968,'INFO_Matières recyclables'!$I$6:$M$14,4,0))</f>
        <v>0</v>
      </c>
      <c r="Y968" s="67">
        <f>$J968+$K968+$L968+$M968+$N968+$O968+$P968+$Q968+$R968+IF(ISBLANK($E968),0,$F968*(1-VLOOKUP($E968,'INFO_Matières recyclables'!$I$6:$M$14,4,0)))</f>
        <v>0</v>
      </c>
      <c r="Z968" s="67">
        <f>$G968+$H968+$I968+$J968+IF(ISBLANK($E968),0,$F968*VLOOKUP($E968,'INFO_Matières recyclables'!$I$6:$M$14,5,0))</f>
        <v>0</v>
      </c>
      <c r="AA968" s="67">
        <f>$K968+$L968+$M968+$N968+$O968+$P968+$Q968+$R968+IF(ISBLANK($E968),0,$F968*(1-VLOOKUP($E968,'INFO_Matières recyclables'!$I$6:$M$14,5,0)))</f>
        <v>0</v>
      </c>
    </row>
    <row r="969" spans="2:27" x14ac:dyDescent="0.35">
      <c r="B969" s="5"/>
      <c r="C969" s="5"/>
      <c r="D969" s="26"/>
      <c r="E969" s="56"/>
      <c r="F969" s="58"/>
      <c r="G969" s="54"/>
      <c r="H969" s="54"/>
      <c r="I969" s="54"/>
      <c r="J969" s="54"/>
      <c r="K969" s="54"/>
      <c r="L969" s="54"/>
      <c r="M969" s="54"/>
      <c r="N969" s="54"/>
      <c r="O969" s="54"/>
      <c r="P969" s="61"/>
      <c r="Q969" s="75"/>
      <c r="R969" s="66"/>
      <c r="T969" s="67">
        <f>$G969+$H969+$L969+IF(ISBLANK($E969),0,$F969*VLOOKUP($E969,'INFO_Matières recyclables'!$I$6:$M$14,2,0))</f>
        <v>0</v>
      </c>
      <c r="U969" s="67">
        <f>$I969+$J969+$K969+$M969+$N969+$O969+$P969+$Q969+$R969+IF(ISBLANK($E969),0,$F969*(1-VLOOKUP($E969,'INFO_Matières recyclables'!$I$6:$M$14,2,0)))</f>
        <v>0</v>
      </c>
      <c r="V969" s="67">
        <f>$G969+$H969+$K969+IF(ISBLANK($E969),0,$F969*VLOOKUP($E969,'INFO_Matières recyclables'!$I$6:$M$14,3,0))</f>
        <v>0</v>
      </c>
      <c r="W969" s="67">
        <f>$I969+$J969+$L969+$M969+$N969+$O969+$P969+$Q969+$R969+IF(ISBLANK($E969),0,$F969*(1-VLOOKUP($E969,'INFO_Matières recyclables'!$I$6:$M$14,3,0)))</f>
        <v>0</v>
      </c>
      <c r="X969" s="67">
        <f>$G969+$H969+$I969+IF(ISBLANK($E969),0,$F969*VLOOKUP($E969,'INFO_Matières recyclables'!$I$6:$M$14,4,0))</f>
        <v>0</v>
      </c>
      <c r="Y969" s="67">
        <f>$J969+$K969+$L969+$M969+$N969+$O969+$P969+$Q969+$R969+IF(ISBLANK($E969),0,$F969*(1-VLOOKUP($E969,'INFO_Matières recyclables'!$I$6:$M$14,4,0)))</f>
        <v>0</v>
      </c>
      <c r="Z969" s="67">
        <f>$G969+$H969+$I969+$J969+IF(ISBLANK($E969),0,$F969*VLOOKUP($E969,'INFO_Matières recyclables'!$I$6:$M$14,5,0))</f>
        <v>0</v>
      </c>
      <c r="AA969" s="67">
        <f>$K969+$L969+$M969+$N969+$O969+$P969+$Q969+$R969+IF(ISBLANK($E969),0,$F969*(1-VLOOKUP($E969,'INFO_Matières recyclables'!$I$6:$M$14,5,0)))</f>
        <v>0</v>
      </c>
    </row>
    <row r="970" spans="2:27" x14ac:dyDescent="0.35">
      <c r="B970" s="5"/>
      <c r="C970" s="5"/>
      <c r="D970" s="26"/>
      <c r="E970" s="56"/>
      <c r="F970" s="58"/>
      <c r="G970" s="54"/>
      <c r="H970" s="54"/>
      <c r="I970" s="54"/>
      <c r="J970" s="54"/>
      <c r="K970" s="54"/>
      <c r="L970" s="54"/>
      <c r="M970" s="54"/>
      <c r="N970" s="54"/>
      <c r="O970" s="54"/>
      <c r="P970" s="61"/>
      <c r="Q970" s="75"/>
      <c r="R970" s="66"/>
      <c r="T970" s="67">
        <f>$G970+$H970+$L970+IF(ISBLANK($E970),0,$F970*VLOOKUP($E970,'INFO_Matières recyclables'!$I$6:$M$14,2,0))</f>
        <v>0</v>
      </c>
      <c r="U970" s="67">
        <f>$I970+$J970+$K970+$M970+$N970+$O970+$P970+$Q970+$R970+IF(ISBLANK($E970),0,$F970*(1-VLOOKUP($E970,'INFO_Matières recyclables'!$I$6:$M$14,2,0)))</f>
        <v>0</v>
      </c>
      <c r="V970" s="67">
        <f>$G970+$H970+$K970+IF(ISBLANK($E970),0,$F970*VLOOKUP($E970,'INFO_Matières recyclables'!$I$6:$M$14,3,0))</f>
        <v>0</v>
      </c>
      <c r="W970" s="67">
        <f>$I970+$J970+$L970+$M970+$N970+$O970+$P970+$Q970+$R970+IF(ISBLANK($E970),0,$F970*(1-VLOOKUP($E970,'INFO_Matières recyclables'!$I$6:$M$14,3,0)))</f>
        <v>0</v>
      </c>
      <c r="X970" s="67">
        <f>$G970+$H970+$I970+IF(ISBLANK($E970),0,$F970*VLOOKUP($E970,'INFO_Matières recyclables'!$I$6:$M$14,4,0))</f>
        <v>0</v>
      </c>
      <c r="Y970" s="67">
        <f>$J970+$K970+$L970+$M970+$N970+$O970+$P970+$Q970+$R970+IF(ISBLANK($E970),0,$F970*(1-VLOOKUP($E970,'INFO_Matières recyclables'!$I$6:$M$14,4,0)))</f>
        <v>0</v>
      </c>
      <c r="Z970" s="67">
        <f>$G970+$H970+$I970+$J970+IF(ISBLANK($E970),0,$F970*VLOOKUP($E970,'INFO_Matières recyclables'!$I$6:$M$14,5,0))</f>
        <v>0</v>
      </c>
      <c r="AA970" s="67">
        <f>$K970+$L970+$M970+$N970+$O970+$P970+$Q970+$R970+IF(ISBLANK($E970),0,$F970*(1-VLOOKUP($E970,'INFO_Matières recyclables'!$I$6:$M$14,5,0)))</f>
        <v>0</v>
      </c>
    </row>
    <row r="971" spans="2:27" x14ac:dyDescent="0.35">
      <c r="B971" s="5"/>
      <c r="C971" s="5"/>
      <c r="D971" s="26"/>
      <c r="E971" s="56"/>
      <c r="F971" s="58"/>
      <c r="G971" s="54"/>
      <c r="H971" s="54"/>
      <c r="I971" s="54"/>
      <c r="J971" s="54"/>
      <c r="K971" s="54"/>
      <c r="L971" s="54"/>
      <c r="M971" s="54"/>
      <c r="N971" s="54"/>
      <c r="O971" s="54"/>
      <c r="P971" s="61"/>
      <c r="Q971" s="75"/>
      <c r="R971" s="66"/>
      <c r="T971" s="67">
        <f>$G971+$H971+$L971+IF(ISBLANK($E971),0,$F971*VLOOKUP($E971,'INFO_Matières recyclables'!$I$6:$M$14,2,0))</f>
        <v>0</v>
      </c>
      <c r="U971" s="67">
        <f>$I971+$J971+$K971+$M971+$N971+$O971+$P971+$Q971+$R971+IF(ISBLANK($E971),0,$F971*(1-VLOOKUP($E971,'INFO_Matières recyclables'!$I$6:$M$14,2,0)))</f>
        <v>0</v>
      </c>
      <c r="V971" s="67">
        <f>$G971+$H971+$K971+IF(ISBLANK($E971),0,$F971*VLOOKUP($E971,'INFO_Matières recyclables'!$I$6:$M$14,3,0))</f>
        <v>0</v>
      </c>
      <c r="W971" s="67">
        <f>$I971+$J971+$L971+$M971+$N971+$O971+$P971+$Q971+$R971+IF(ISBLANK($E971),0,$F971*(1-VLOOKUP($E971,'INFO_Matières recyclables'!$I$6:$M$14,3,0)))</f>
        <v>0</v>
      </c>
      <c r="X971" s="67">
        <f>$G971+$H971+$I971+IF(ISBLANK($E971),0,$F971*VLOOKUP($E971,'INFO_Matières recyclables'!$I$6:$M$14,4,0))</f>
        <v>0</v>
      </c>
      <c r="Y971" s="67">
        <f>$J971+$K971+$L971+$M971+$N971+$O971+$P971+$Q971+$R971+IF(ISBLANK($E971),0,$F971*(1-VLOOKUP($E971,'INFO_Matières recyclables'!$I$6:$M$14,4,0)))</f>
        <v>0</v>
      </c>
      <c r="Z971" s="67">
        <f>$G971+$H971+$I971+$J971+IF(ISBLANK($E971),0,$F971*VLOOKUP($E971,'INFO_Matières recyclables'!$I$6:$M$14,5,0))</f>
        <v>0</v>
      </c>
      <c r="AA971" s="67">
        <f>$K971+$L971+$M971+$N971+$O971+$P971+$Q971+$R971+IF(ISBLANK($E971),0,$F971*(1-VLOOKUP($E971,'INFO_Matières recyclables'!$I$6:$M$14,5,0)))</f>
        <v>0</v>
      </c>
    </row>
    <row r="972" spans="2:27" x14ac:dyDescent="0.35">
      <c r="B972" s="5"/>
      <c r="C972" s="5"/>
      <c r="D972" s="26"/>
      <c r="E972" s="56"/>
      <c r="F972" s="58"/>
      <c r="G972" s="54"/>
      <c r="H972" s="54"/>
      <c r="I972" s="54"/>
      <c r="J972" s="54"/>
      <c r="K972" s="54"/>
      <c r="L972" s="54"/>
      <c r="M972" s="54"/>
      <c r="N972" s="54"/>
      <c r="O972" s="54"/>
      <c r="P972" s="61"/>
      <c r="Q972" s="75"/>
      <c r="R972" s="66"/>
      <c r="T972" s="67">
        <f>$G972+$H972+$L972+IF(ISBLANK($E972),0,$F972*VLOOKUP($E972,'INFO_Matières recyclables'!$I$6:$M$14,2,0))</f>
        <v>0</v>
      </c>
      <c r="U972" s="67">
        <f>$I972+$J972+$K972+$M972+$N972+$O972+$P972+$Q972+$R972+IF(ISBLANK($E972),0,$F972*(1-VLOOKUP($E972,'INFO_Matières recyclables'!$I$6:$M$14,2,0)))</f>
        <v>0</v>
      </c>
      <c r="V972" s="67">
        <f>$G972+$H972+$K972+IF(ISBLANK($E972),0,$F972*VLOOKUP($E972,'INFO_Matières recyclables'!$I$6:$M$14,3,0))</f>
        <v>0</v>
      </c>
      <c r="W972" s="67">
        <f>$I972+$J972+$L972+$M972+$N972+$O972+$P972+$Q972+$R972+IF(ISBLANK($E972),0,$F972*(1-VLOOKUP($E972,'INFO_Matières recyclables'!$I$6:$M$14,3,0)))</f>
        <v>0</v>
      </c>
      <c r="X972" s="67">
        <f>$G972+$H972+$I972+IF(ISBLANK($E972),0,$F972*VLOOKUP($E972,'INFO_Matières recyclables'!$I$6:$M$14,4,0))</f>
        <v>0</v>
      </c>
      <c r="Y972" s="67">
        <f>$J972+$K972+$L972+$M972+$N972+$O972+$P972+$Q972+$R972+IF(ISBLANK($E972),0,$F972*(1-VLOOKUP($E972,'INFO_Matières recyclables'!$I$6:$M$14,4,0)))</f>
        <v>0</v>
      </c>
      <c r="Z972" s="67">
        <f>$G972+$H972+$I972+$J972+IF(ISBLANK($E972),0,$F972*VLOOKUP($E972,'INFO_Matières recyclables'!$I$6:$M$14,5,0))</f>
        <v>0</v>
      </c>
      <c r="AA972" s="67">
        <f>$K972+$L972+$M972+$N972+$O972+$P972+$Q972+$R972+IF(ISBLANK($E972),0,$F972*(1-VLOOKUP($E972,'INFO_Matières recyclables'!$I$6:$M$14,5,0)))</f>
        <v>0</v>
      </c>
    </row>
    <row r="973" spans="2:27" x14ac:dyDescent="0.35">
      <c r="B973" s="5"/>
      <c r="C973" s="5"/>
      <c r="D973" s="26"/>
      <c r="E973" s="56"/>
      <c r="F973" s="58"/>
      <c r="G973" s="54"/>
      <c r="H973" s="54"/>
      <c r="I973" s="54"/>
      <c r="J973" s="54"/>
      <c r="K973" s="54"/>
      <c r="L973" s="54"/>
      <c r="M973" s="54"/>
      <c r="N973" s="54"/>
      <c r="O973" s="54"/>
      <c r="P973" s="61"/>
      <c r="Q973" s="75"/>
      <c r="R973" s="66"/>
      <c r="T973" s="67">
        <f>$G973+$H973+$L973+IF(ISBLANK($E973),0,$F973*VLOOKUP($E973,'INFO_Matières recyclables'!$I$6:$M$14,2,0))</f>
        <v>0</v>
      </c>
      <c r="U973" s="67">
        <f>$I973+$J973+$K973+$M973+$N973+$O973+$P973+$Q973+$R973+IF(ISBLANK($E973),0,$F973*(1-VLOOKUP($E973,'INFO_Matières recyclables'!$I$6:$M$14,2,0)))</f>
        <v>0</v>
      </c>
      <c r="V973" s="67">
        <f>$G973+$H973+$K973+IF(ISBLANK($E973),0,$F973*VLOOKUP($E973,'INFO_Matières recyclables'!$I$6:$M$14,3,0))</f>
        <v>0</v>
      </c>
      <c r="W973" s="67">
        <f>$I973+$J973+$L973+$M973+$N973+$O973+$P973+$Q973+$R973+IF(ISBLANK($E973),0,$F973*(1-VLOOKUP($E973,'INFO_Matières recyclables'!$I$6:$M$14,3,0)))</f>
        <v>0</v>
      </c>
      <c r="X973" s="67">
        <f>$G973+$H973+$I973+IF(ISBLANK($E973),0,$F973*VLOOKUP($E973,'INFO_Matières recyclables'!$I$6:$M$14,4,0))</f>
        <v>0</v>
      </c>
      <c r="Y973" s="67">
        <f>$J973+$K973+$L973+$M973+$N973+$O973+$P973+$Q973+$R973+IF(ISBLANK($E973),0,$F973*(1-VLOOKUP($E973,'INFO_Matières recyclables'!$I$6:$M$14,4,0)))</f>
        <v>0</v>
      </c>
      <c r="Z973" s="67">
        <f>$G973+$H973+$I973+$J973+IF(ISBLANK($E973),0,$F973*VLOOKUP($E973,'INFO_Matières recyclables'!$I$6:$M$14,5,0))</f>
        <v>0</v>
      </c>
      <c r="AA973" s="67">
        <f>$K973+$L973+$M973+$N973+$O973+$P973+$Q973+$R973+IF(ISBLANK($E973),0,$F973*(1-VLOOKUP($E973,'INFO_Matières recyclables'!$I$6:$M$14,5,0)))</f>
        <v>0</v>
      </c>
    </row>
    <row r="974" spans="2:27" x14ac:dyDescent="0.35">
      <c r="B974" s="5"/>
      <c r="C974" s="5"/>
      <c r="D974" s="26"/>
      <c r="E974" s="56"/>
      <c r="F974" s="58"/>
      <c r="G974" s="54"/>
      <c r="H974" s="54"/>
      <c r="I974" s="54"/>
      <c r="J974" s="54"/>
      <c r="K974" s="54"/>
      <c r="L974" s="54"/>
      <c r="M974" s="54"/>
      <c r="N974" s="54"/>
      <c r="O974" s="54"/>
      <c r="P974" s="61"/>
      <c r="Q974" s="75"/>
      <c r="R974" s="66"/>
      <c r="T974" s="67">
        <f>$G974+$H974+$L974+IF(ISBLANK($E974),0,$F974*VLOOKUP($E974,'INFO_Matières recyclables'!$I$6:$M$14,2,0))</f>
        <v>0</v>
      </c>
      <c r="U974" s="67">
        <f>$I974+$J974+$K974+$M974+$N974+$O974+$P974+$Q974+$R974+IF(ISBLANK($E974),0,$F974*(1-VLOOKUP($E974,'INFO_Matières recyclables'!$I$6:$M$14,2,0)))</f>
        <v>0</v>
      </c>
      <c r="V974" s="67">
        <f>$G974+$H974+$K974+IF(ISBLANK($E974),0,$F974*VLOOKUP($E974,'INFO_Matières recyclables'!$I$6:$M$14,3,0))</f>
        <v>0</v>
      </c>
      <c r="W974" s="67">
        <f>$I974+$J974+$L974+$M974+$N974+$O974+$P974+$Q974+$R974+IF(ISBLANK($E974),0,$F974*(1-VLOOKUP($E974,'INFO_Matières recyclables'!$I$6:$M$14,3,0)))</f>
        <v>0</v>
      </c>
      <c r="X974" s="67">
        <f>$G974+$H974+$I974+IF(ISBLANK($E974),0,$F974*VLOOKUP($E974,'INFO_Matières recyclables'!$I$6:$M$14,4,0))</f>
        <v>0</v>
      </c>
      <c r="Y974" s="67">
        <f>$J974+$K974+$L974+$M974+$N974+$O974+$P974+$Q974+$R974+IF(ISBLANK($E974),0,$F974*(1-VLOOKUP($E974,'INFO_Matières recyclables'!$I$6:$M$14,4,0)))</f>
        <v>0</v>
      </c>
      <c r="Z974" s="67">
        <f>$G974+$H974+$I974+$J974+IF(ISBLANK($E974),0,$F974*VLOOKUP($E974,'INFO_Matières recyclables'!$I$6:$M$14,5,0))</f>
        <v>0</v>
      </c>
      <c r="AA974" s="67">
        <f>$K974+$L974+$M974+$N974+$O974+$P974+$Q974+$R974+IF(ISBLANK($E974),0,$F974*(1-VLOOKUP($E974,'INFO_Matières recyclables'!$I$6:$M$14,5,0)))</f>
        <v>0</v>
      </c>
    </row>
    <row r="975" spans="2:27" x14ac:dyDescent="0.35">
      <c r="B975" s="5"/>
      <c r="C975" s="5"/>
      <c r="D975" s="26"/>
      <c r="E975" s="56"/>
      <c r="F975" s="58"/>
      <c r="G975" s="54"/>
      <c r="H975" s="54"/>
      <c r="I975" s="54"/>
      <c r="J975" s="54"/>
      <c r="K975" s="54"/>
      <c r="L975" s="54"/>
      <c r="M975" s="54"/>
      <c r="N975" s="54"/>
      <c r="O975" s="54"/>
      <c r="P975" s="61"/>
      <c r="Q975" s="75"/>
      <c r="R975" s="66"/>
      <c r="T975" s="67">
        <f>$G975+$H975+$L975+IF(ISBLANK($E975),0,$F975*VLOOKUP($E975,'INFO_Matières recyclables'!$I$6:$M$14,2,0))</f>
        <v>0</v>
      </c>
      <c r="U975" s="67">
        <f>$I975+$J975+$K975+$M975+$N975+$O975+$P975+$Q975+$R975+IF(ISBLANK($E975),0,$F975*(1-VLOOKUP($E975,'INFO_Matières recyclables'!$I$6:$M$14,2,0)))</f>
        <v>0</v>
      </c>
      <c r="V975" s="67">
        <f>$G975+$H975+$K975+IF(ISBLANK($E975),0,$F975*VLOOKUP($E975,'INFO_Matières recyclables'!$I$6:$M$14,3,0))</f>
        <v>0</v>
      </c>
      <c r="W975" s="67">
        <f>$I975+$J975+$L975+$M975+$N975+$O975+$P975+$Q975+$R975+IF(ISBLANK($E975),0,$F975*(1-VLOOKUP($E975,'INFO_Matières recyclables'!$I$6:$M$14,3,0)))</f>
        <v>0</v>
      </c>
      <c r="X975" s="67">
        <f>$G975+$H975+$I975+IF(ISBLANK($E975),0,$F975*VLOOKUP($E975,'INFO_Matières recyclables'!$I$6:$M$14,4,0))</f>
        <v>0</v>
      </c>
      <c r="Y975" s="67">
        <f>$J975+$K975+$L975+$M975+$N975+$O975+$P975+$Q975+$R975+IF(ISBLANK($E975),0,$F975*(1-VLOOKUP($E975,'INFO_Matières recyclables'!$I$6:$M$14,4,0)))</f>
        <v>0</v>
      </c>
      <c r="Z975" s="67">
        <f>$G975+$H975+$I975+$J975+IF(ISBLANK($E975),0,$F975*VLOOKUP($E975,'INFO_Matières recyclables'!$I$6:$M$14,5,0))</f>
        <v>0</v>
      </c>
      <c r="AA975" s="67">
        <f>$K975+$L975+$M975+$N975+$O975+$P975+$Q975+$R975+IF(ISBLANK($E975),0,$F975*(1-VLOOKUP($E975,'INFO_Matières recyclables'!$I$6:$M$14,5,0)))</f>
        <v>0</v>
      </c>
    </row>
    <row r="976" spans="2:27" x14ac:dyDescent="0.35">
      <c r="B976" s="5"/>
      <c r="C976" s="5"/>
      <c r="D976" s="26"/>
      <c r="E976" s="56"/>
      <c r="F976" s="58"/>
      <c r="G976" s="54"/>
      <c r="H976" s="54"/>
      <c r="I976" s="54"/>
      <c r="J976" s="54"/>
      <c r="K976" s="54"/>
      <c r="L976" s="54"/>
      <c r="M976" s="54"/>
      <c r="N976" s="54"/>
      <c r="O976" s="54"/>
      <c r="P976" s="61"/>
      <c r="Q976" s="75"/>
      <c r="R976" s="66"/>
      <c r="T976" s="67">
        <f>$G976+$H976+$L976+IF(ISBLANK($E976),0,$F976*VLOOKUP($E976,'INFO_Matières recyclables'!$I$6:$M$14,2,0))</f>
        <v>0</v>
      </c>
      <c r="U976" s="67">
        <f>$I976+$J976+$K976+$M976+$N976+$O976+$P976+$Q976+$R976+IF(ISBLANK($E976),0,$F976*(1-VLOOKUP($E976,'INFO_Matières recyclables'!$I$6:$M$14,2,0)))</f>
        <v>0</v>
      </c>
      <c r="V976" s="67">
        <f>$G976+$H976+$K976+IF(ISBLANK($E976),0,$F976*VLOOKUP($E976,'INFO_Matières recyclables'!$I$6:$M$14,3,0))</f>
        <v>0</v>
      </c>
      <c r="W976" s="67">
        <f>$I976+$J976+$L976+$M976+$N976+$O976+$P976+$Q976+$R976+IF(ISBLANK($E976),0,$F976*(1-VLOOKUP($E976,'INFO_Matières recyclables'!$I$6:$M$14,3,0)))</f>
        <v>0</v>
      </c>
      <c r="X976" s="67">
        <f>$G976+$H976+$I976+IF(ISBLANK($E976),0,$F976*VLOOKUP($E976,'INFO_Matières recyclables'!$I$6:$M$14,4,0))</f>
        <v>0</v>
      </c>
      <c r="Y976" s="67">
        <f>$J976+$K976+$L976+$M976+$N976+$O976+$P976+$Q976+$R976+IF(ISBLANK($E976),0,$F976*(1-VLOOKUP($E976,'INFO_Matières recyclables'!$I$6:$M$14,4,0)))</f>
        <v>0</v>
      </c>
      <c r="Z976" s="67">
        <f>$G976+$H976+$I976+$J976+IF(ISBLANK($E976),0,$F976*VLOOKUP($E976,'INFO_Matières recyclables'!$I$6:$M$14,5,0))</f>
        <v>0</v>
      </c>
      <c r="AA976" s="67">
        <f>$K976+$L976+$M976+$N976+$O976+$P976+$Q976+$R976+IF(ISBLANK($E976),0,$F976*(1-VLOOKUP($E976,'INFO_Matières recyclables'!$I$6:$M$14,5,0)))</f>
        <v>0</v>
      </c>
    </row>
    <row r="977" spans="2:27" x14ac:dyDescent="0.35">
      <c r="B977" s="5"/>
      <c r="C977" s="5"/>
      <c r="D977" s="26"/>
      <c r="E977" s="56"/>
      <c r="F977" s="58"/>
      <c r="G977" s="54"/>
      <c r="H977" s="54"/>
      <c r="I977" s="54"/>
      <c r="J977" s="54"/>
      <c r="K977" s="54"/>
      <c r="L977" s="54"/>
      <c r="M977" s="54"/>
      <c r="N977" s="54"/>
      <c r="O977" s="54"/>
      <c r="P977" s="61"/>
      <c r="Q977" s="75"/>
      <c r="R977" s="66"/>
      <c r="T977" s="67">
        <f>$G977+$H977+$L977+IF(ISBLANK($E977),0,$F977*VLOOKUP($E977,'INFO_Matières recyclables'!$I$6:$M$14,2,0))</f>
        <v>0</v>
      </c>
      <c r="U977" s="67">
        <f>$I977+$J977+$K977+$M977+$N977+$O977+$P977+$Q977+$R977+IF(ISBLANK($E977),0,$F977*(1-VLOOKUP($E977,'INFO_Matières recyclables'!$I$6:$M$14,2,0)))</f>
        <v>0</v>
      </c>
      <c r="V977" s="67">
        <f>$G977+$H977+$K977+IF(ISBLANK($E977),0,$F977*VLOOKUP($E977,'INFO_Matières recyclables'!$I$6:$M$14,3,0))</f>
        <v>0</v>
      </c>
      <c r="W977" s="67">
        <f>$I977+$J977+$L977+$M977+$N977+$O977+$P977+$Q977+$R977+IF(ISBLANK($E977),0,$F977*(1-VLOOKUP($E977,'INFO_Matières recyclables'!$I$6:$M$14,3,0)))</f>
        <v>0</v>
      </c>
      <c r="X977" s="67">
        <f>$G977+$H977+$I977+IF(ISBLANK($E977),0,$F977*VLOOKUP($E977,'INFO_Matières recyclables'!$I$6:$M$14,4,0))</f>
        <v>0</v>
      </c>
      <c r="Y977" s="67">
        <f>$J977+$K977+$L977+$M977+$N977+$O977+$P977+$Q977+$R977+IF(ISBLANK($E977),0,$F977*(1-VLOOKUP($E977,'INFO_Matières recyclables'!$I$6:$M$14,4,0)))</f>
        <v>0</v>
      </c>
      <c r="Z977" s="67">
        <f>$G977+$H977+$I977+$J977+IF(ISBLANK($E977),0,$F977*VLOOKUP($E977,'INFO_Matières recyclables'!$I$6:$M$14,5,0))</f>
        <v>0</v>
      </c>
      <c r="AA977" s="67">
        <f>$K977+$L977+$M977+$N977+$O977+$P977+$Q977+$R977+IF(ISBLANK($E977),0,$F977*(1-VLOOKUP($E977,'INFO_Matières recyclables'!$I$6:$M$14,5,0)))</f>
        <v>0</v>
      </c>
    </row>
    <row r="978" spans="2:27" x14ac:dyDescent="0.35">
      <c r="B978" s="5"/>
      <c r="C978" s="5"/>
      <c r="D978" s="26"/>
      <c r="E978" s="56"/>
      <c r="F978" s="58"/>
      <c r="G978" s="54"/>
      <c r="H978" s="54"/>
      <c r="I978" s="54"/>
      <c r="J978" s="54"/>
      <c r="K978" s="54"/>
      <c r="L978" s="54"/>
      <c r="M978" s="54"/>
      <c r="N978" s="54"/>
      <c r="O978" s="54"/>
      <c r="P978" s="61"/>
      <c r="Q978" s="75"/>
      <c r="R978" s="66"/>
      <c r="T978" s="67">
        <f>$G978+$H978+$L978+IF(ISBLANK($E978),0,$F978*VLOOKUP($E978,'INFO_Matières recyclables'!$I$6:$M$14,2,0))</f>
        <v>0</v>
      </c>
      <c r="U978" s="67">
        <f>$I978+$J978+$K978+$M978+$N978+$O978+$P978+$Q978+$R978+IF(ISBLANK($E978),0,$F978*(1-VLOOKUP($E978,'INFO_Matières recyclables'!$I$6:$M$14,2,0)))</f>
        <v>0</v>
      </c>
      <c r="V978" s="67">
        <f>$G978+$H978+$K978+IF(ISBLANK($E978),0,$F978*VLOOKUP($E978,'INFO_Matières recyclables'!$I$6:$M$14,3,0))</f>
        <v>0</v>
      </c>
      <c r="W978" s="67">
        <f>$I978+$J978+$L978+$M978+$N978+$O978+$P978+$Q978+$R978+IF(ISBLANK($E978),0,$F978*(1-VLOOKUP($E978,'INFO_Matières recyclables'!$I$6:$M$14,3,0)))</f>
        <v>0</v>
      </c>
      <c r="X978" s="67">
        <f>$G978+$H978+$I978+IF(ISBLANK($E978),0,$F978*VLOOKUP($E978,'INFO_Matières recyclables'!$I$6:$M$14,4,0))</f>
        <v>0</v>
      </c>
      <c r="Y978" s="67">
        <f>$J978+$K978+$L978+$M978+$N978+$O978+$P978+$Q978+$R978+IF(ISBLANK($E978),0,$F978*(1-VLOOKUP($E978,'INFO_Matières recyclables'!$I$6:$M$14,4,0)))</f>
        <v>0</v>
      </c>
      <c r="Z978" s="67">
        <f>$G978+$H978+$I978+$J978+IF(ISBLANK($E978),0,$F978*VLOOKUP($E978,'INFO_Matières recyclables'!$I$6:$M$14,5,0))</f>
        <v>0</v>
      </c>
      <c r="AA978" s="67">
        <f>$K978+$L978+$M978+$N978+$O978+$P978+$Q978+$R978+IF(ISBLANK($E978),0,$F978*(1-VLOOKUP($E978,'INFO_Matières recyclables'!$I$6:$M$14,5,0)))</f>
        <v>0</v>
      </c>
    </row>
    <row r="979" spans="2:27" x14ac:dyDescent="0.35">
      <c r="B979" s="5"/>
      <c r="C979" s="5"/>
      <c r="D979" s="26"/>
      <c r="E979" s="56"/>
      <c r="F979" s="58"/>
      <c r="G979" s="54"/>
      <c r="H979" s="54"/>
      <c r="I979" s="54"/>
      <c r="J979" s="54"/>
      <c r="K979" s="54"/>
      <c r="L979" s="54"/>
      <c r="M979" s="54"/>
      <c r="N979" s="54"/>
      <c r="O979" s="54"/>
      <c r="P979" s="61"/>
      <c r="Q979" s="75"/>
      <c r="R979" s="66"/>
      <c r="T979" s="67">
        <f>$G979+$H979+$L979+IF(ISBLANK($E979),0,$F979*VLOOKUP($E979,'INFO_Matières recyclables'!$I$6:$M$14,2,0))</f>
        <v>0</v>
      </c>
      <c r="U979" s="67">
        <f>$I979+$J979+$K979+$M979+$N979+$O979+$P979+$Q979+$R979+IF(ISBLANK($E979),0,$F979*(1-VLOOKUP($E979,'INFO_Matières recyclables'!$I$6:$M$14,2,0)))</f>
        <v>0</v>
      </c>
      <c r="V979" s="67">
        <f>$G979+$H979+$K979+IF(ISBLANK($E979),0,$F979*VLOOKUP($E979,'INFO_Matières recyclables'!$I$6:$M$14,3,0))</f>
        <v>0</v>
      </c>
      <c r="W979" s="67">
        <f>$I979+$J979+$L979+$M979+$N979+$O979+$P979+$Q979+$R979+IF(ISBLANK($E979),0,$F979*(1-VLOOKUP($E979,'INFO_Matières recyclables'!$I$6:$M$14,3,0)))</f>
        <v>0</v>
      </c>
      <c r="X979" s="67">
        <f>$G979+$H979+$I979+IF(ISBLANK($E979),0,$F979*VLOOKUP($E979,'INFO_Matières recyclables'!$I$6:$M$14,4,0))</f>
        <v>0</v>
      </c>
      <c r="Y979" s="67">
        <f>$J979+$K979+$L979+$M979+$N979+$O979+$P979+$Q979+$R979+IF(ISBLANK($E979),0,$F979*(1-VLOOKUP($E979,'INFO_Matières recyclables'!$I$6:$M$14,4,0)))</f>
        <v>0</v>
      </c>
      <c r="Z979" s="67">
        <f>$G979+$H979+$I979+$J979+IF(ISBLANK($E979),0,$F979*VLOOKUP($E979,'INFO_Matières recyclables'!$I$6:$M$14,5,0))</f>
        <v>0</v>
      </c>
      <c r="AA979" s="67">
        <f>$K979+$L979+$M979+$N979+$O979+$P979+$Q979+$R979+IF(ISBLANK($E979),0,$F979*(1-VLOOKUP($E979,'INFO_Matières recyclables'!$I$6:$M$14,5,0)))</f>
        <v>0</v>
      </c>
    </row>
    <row r="980" spans="2:27" x14ac:dyDescent="0.35">
      <c r="B980" s="5"/>
      <c r="C980" s="5"/>
      <c r="D980" s="26"/>
      <c r="E980" s="56"/>
      <c r="F980" s="58"/>
      <c r="G980" s="54"/>
      <c r="H980" s="54"/>
      <c r="I980" s="54"/>
      <c r="J980" s="54"/>
      <c r="K980" s="54"/>
      <c r="L980" s="54"/>
      <c r="M980" s="54"/>
      <c r="N980" s="54"/>
      <c r="O980" s="54"/>
      <c r="P980" s="61"/>
      <c r="Q980" s="75"/>
      <c r="R980" s="66"/>
      <c r="T980" s="67">
        <f>$G980+$H980+$L980+IF(ISBLANK($E980),0,$F980*VLOOKUP($E980,'INFO_Matières recyclables'!$I$6:$M$14,2,0))</f>
        <v>0</v>
      </c>
      <c r="U980" s="67">
        <f>$I980+$J980+$K980+$M980+$N980+$O980+$P980+$Q980+$R980+IF(ISBLANK($E980),0,$F980*(1-VLOOKUP($E980,'INFO_Matières recyclables'!$I$6:$M$14,2,0)))</f>
        <v>0</v>
      </c>
      <c r="V980" s="67">
        <f>$G980+$H980+$K980+IF(ISBLANK($E980),0,$F980*VLOOKUP($E980,'INFO_Matières recyclables'!$I$6:$M$14,3,0))</f>
        <v>0</v>
      </c>
      <c r="W980" s="67">
        <f>$I980+$J980+$L980+$M980+$N980+$O980+$P980+$Q980+$R980+IF(ISBLANK($E980),0,$F980*(1-VLOOKUP($E980,'INFO_Matières recyclables'!$I$6:$M$14,3,0)))</f>
        <v>0</v>
      </c>
      <c r="X980" s="67">
        <f>$G980+$H980+$I980+IF(ISBLANK($E980),0,$F980*VLOOKUP($E980,'INFO_Matières recyclables'!$I$6:$M$14,4,0))</f>
        <v>0</v>
      </c>
      <c r="Y980" s="67">
        <f>$J980+$K980+$L980+$M980+$N980+$O980+$P980+$Q980+$R980+IF(ISBLANK($E980),0,$F980*(1-VLOOKUP($E980,'INFO_Matières recyclables'!$I$6:$M$14,4,0)))</f>
        <v>0</v>
      </c>
      <c r="Z980" s="67">
        <f>$G980+$H980+$I980+$J980+IF(ISBLANK($E980),0,$F980*VLOOKUP($E980,'INFO_Matières recyclables'!$I$6:$M$14,5,0))</f>
        <v>0</v>
      </c>
      <c r="AA980" s="67">
        <f>$K980+$L980+$M980+$N980+$O980+$P980+$Q980+$R980+IF(ISBLANK($E980),0,$F980*(1-VLOOKUP($E980,'INFO_Matières recyclables'!$I$6:$M$14,5,0)))</f>
        <v>0</v>
      </c>
    </row>
    <row r="981" spans="2:27" x14ac:dyDescent="0.35">
      <c r="B981" s="5"/>
      <c r="C981" s="5"/>
      <c r="D981" s="26"/>
      <c r="E981" s="56"/>
      <c r="F981" s="58"/>
      <c r="G981" s="54"/>
      <c r="H981" s="54"/>
      <c r="I981" s="54"/>
      <c r="J981" s="54"/>
      <c r="K981" s="54"/>
      <c r="L981" s="54"/>
      <c r="M981" s="54"/>
      <c r="N981" s="54"/>
      <c r="O981" s="54"/>
      <c r="P981" s="61"/>
      <c r="Q981" s="75"/>
      <c r="R981" s="66"/>
      <c r="T981" s="67">
        <f>$G981+$H981+$L981+IF(ISBLANK($E981),0,$F981*VLOOKUP($E981,'INFO_Matières recyclables'!$I$6:$M$14,2,0))</f>
        <v>0</v>
      </c>
      <c r="U981" s="67">
        <f>$I981+$J981+$K981+$M981+$N981+$O981+$P981+$Q981+$R981+IF(ISBLANK($E981),0,$F981*(1-VLOOKUP($E981,'INFO_Matières recyclables'!$I$6:$M$14,2,0)))</f>
        <v>0</v>
      </c>
      <c r="V981" s="67">
        <f>$G981+$H981+$K981+IF(ISBLANK($E981),0,$F981*VLOOKUP($E981,'INFO_Matières recyclables'!$I$6:$M$14,3,0))</f>
        <v>0</v>
      </c>
      <c r="W981" s="67">
        <f>$I981+$J981+$L981+$M981+$N981+$O981+$P981+$Q981+$R981+IF(ISBLANK($E981),0,$F981*(1-VLOOKUP($E981,'INFO_Matières recyclables'!$I$6:$M$14,3,0)))</f>
        <v>0</v>
      </c>
      <c r="X981" s="67">
        <f>$G981+$H981+$I981+IF(ISBLANK($E981),0,$F981*VLOOKUP($E981,'INFO_Matières recyclables'!$I$6:$M$14,4,0))</f>
        <v>0</v>
      </c>
      <c r="Y981" s="67">
        <f>$J981+$K981+$L981+$M981+$N981+$O981+$P981+$Q981+$R981+IF(ISBLANK($E981),0,$F981*(1-VLOOKUP($E981,'INFO_Matières recyclables'!$I$6:$M$14,4,0)))</f>
        <v>0</v>
      </c>
      <c r="Z981" s="67">
        <f>$G981+$H981+$I981+$J981+IF(ISBLANK($E981),0,$F981*VLOOKUP($E981,'INFO_Matières recyclables'!$I$6:$M$14,5,0))</f>
        <v>0</v>
      </c>
      <c r="AA981" s="67">
        <f>$K981+$L981+$M981+$N981+$O981+$P981+$Q981+$R981+IF(ISBLANK($E981),0,$F981*(1-VLOOKUP($E981,'INFO_Matières recyclables'!$I$6:$M$14,5,0)))</f>
        <v>0</v>
      </c>
    </row>
    <row r="982" spans="2:27" x14ac:dyDescent="0.35">
      <c r="B982" s="5"/>
      <c r="C982" s="5"/>
      <c r="D982" s="26"/>
      <c r="E982" s="56"/>
      <c r="F982" s="58"/>
      <c r="G982" s="54"/>
      <c r="H982" s="54"/>
      <c r="I982" s="54"/>
      <c r="J982" s="54"/>
      <c r="K982" s="54"/>
      <c r="L982" s="54"/>
      <c r="M982" s="54"/>
      <c r="N982" s="54"/>
      <c r="O982" s="54"/>
      <c r="P982" s="61"/>
      <c r="Q982" s="75"/>
      <c r="R982" s="66"/>
      <c r="T982" s="67">
        <f>$G982+$H982+$L982+IF(ISBLANK($E982),0,$F982*VLOOKUP($E982,'INFO_Matières recyclables'!$I$6:$M$14,2,0))</f>
        <v>0</v>
      </c>
      <c r="U982" s="67">
        <f>$I982+$J982+$K982+$M982+$N982+$O982+$P982+$Q982+$R982+IF(ISBLANK($E982),0,$F982*(1-VLOOKUP($E982,'INFO_Matières recyclables'!$I$6:$M$14,2,0)))</f>
        <v>0</v>
      </c>
      <c r="V982" s="67">
        <f>$G982+$H982+$K982+IF(ISBLANK($E982),0,$F982*VLOOKUP($E982,'INFO_Matières recyclables'!$I$6:$M$14,3,0))</f>
        <v>0</v>
      </c>
      <c r="W982" s="67">
        <f>$I982+$J982+$L982+$M982+$N982+$O982+$P982+$Q982+$R982+IF(ISBLANK($E982),0,$F982*(1-VLOOKUP($E982,'INFO_Matières recyclables'!$I$6:$M$14,3,0)))</f>
        <v>0</v>
      </c>
      <c r="X982" s="67">
        <f>$G982+$H982+$I982+IF(ISBLANK($E982),0,$F982*VLOOKUP($E982,'INFO_Matières recyclables'!$I$6:$M$14,4,0))</f>
        <v>0</v>
      </c>
      <c r="Y982" s="67">
        <f>$J982+$K982+$L982+$M982+$N982+$O982+$P982+$Q982+$R982+IF(ISBLANK($E982),0,$F982*(1-VLOOKUP($E982,'INFO_Matières recyclables'!$I$6:$M$14,4,0)))</f>
        <v>0</v>
      </c>
      <c r="Z982" s="67">
        <f>$G982+$H982+$I982+$J982+IF(ISBLANK($E982),0,$F982*VLOOKUP($E982,'INFO_Matières recyclables'!$I$6:$M$14,5,0))</f>
        <v>0</v>
      </c>
      <c r="AA982" s="67">
        <f>$K982+$L982+$M982+$N982+$O982+$P982+$Q982+$R982+IF(ISBLANK($E982),0,$F982*(1-VLOOKUP($E982,'INFO_Matières recyclables'!$I$6:$M$14,5,0)))</f>
        <v>0</v>
      </c>
    </row>
    <row r="983" spans="2:27" x14ac:dyDescent="0.35">
      <c r="B983" s="5"/>
      <c r="C983" s="5"/>
      <c r="D983" s="26"/>
      <c r="E983" s="56"/>
      <c r="F983" s="58"/>
      <c r="G983" s="54"/>
      <c r="H983" s="54"/>
      <c r="I983" s="54"/>
      <c r="J983" s="54"/>
      <c r="K983" s="54"/>
      <c r="L983" s="54"/>
      <c r="M983" s="54"/>
      <c r="N983" s="54"/>
      <c r="O983" s="54"/>
      <c r="P983" s="61"/>
      <c r="Q983" s="75"/>
      <c r="R983" s="66"/>
      <c r="T983" s="67">
        <f>$G983+$H983+$L983+IF(ISBLANK($E983),0,$F983*VLOOKUP($E983,'INFO_Matières recyclables'!$I$6:$M$14,2,0))</f>
        <v>0</v>
      </c>
      <c r="U983" s="67">
        <f>$I983+$J983+$K983+$M983+$N983+$O983+$P983+$Q983+$R983+IF(ISBLANK($E983),0,$F983*(1-VLOOKUP($E983,'INFO_Matières recyclables'!$I$6:$M$14,2,0)))</f>
        <v>0</v>
      </c>
      <c r="V983" s="67">
        <f>$G983+$H983+$K983+IF(ISBLANK($E983),0,$F983*VLOOKUP($E983,'INFO_Matières recyclables'!$I$6:$M$14,3,0))</f>
        <v>0</v>
      </c>
      <c r="W983" s="67">
        <f>$I983+$J983+$L983+$M983+$N983+$O983+$P983+$Q983+$R983+IF(ISBLANK($E983),0,$F983*(1-VLOOKUP($E983,'INFO_Matières recyclables'!$I$6:$M$14,3,0)))</f>
        <v>0</v>
      </c>
      <c r="X983" s="67">
        <f>$G983+$H983+$I983+IF(ISBLANK($E983),0,$F983*VLOOKUP($E983,'INFO_Matières recyclables'!$I$6:$M$14,4,0))</f>
        <v>0</v>
      </c>
      <c r="Y983" s="67">
        <f>$J983+$K983+$L983+$M983+$N983+$O983+$P983+$Q983+$R983+IF(ISBLANK($E983),0,$F983*(1-VLOOKUP($E983,'INFO_Matières recyclables'!$I$6:$M$14,4,0)))</f>
        <v>0</v>
      </c>
      <c r="Z983" s="67">
        <f>$G983+$H983+$I983+$J983+IF(ISBLANK($E983),0,$F983*VLOOKUP($E983,'INFO_Matières recyclables'!$I$6:$M$14,5,0))</f>
        <v>0</v>
      </c>
      <c r="AA983" s="67">
        <f>$K983+$L983+$M983+$N983+$O983+$P983+$Q983+$R983+IF(ISBLANK($E983),0,$F983*(1-VLOOKUP($E983,'INFO_Matières recyclables'!$I$6:$M$14,5,0)))</f>
        <v>0</v>
      </c>
    </row>
    <row r="984" spans="2:27" x14ac:dyDescent="0.35">
      <c r="B984" s="5"/>
      <c r="C984" s="5"/>
      <c r="D984" s="26"/>
      <c r="E984" s="56"/>
      <c r="F984" s="58"/>
      <c r="G984" s="54"/>
      <c r="H984" s="54"/>
      <c r="I984" s="54"/>
      <c r="J984" s="54"/>
      <c r="K984" s="54"/>
      <c r="L984" s="54"/>
      <c r="M984" s="54"/>
      <c r="N984" s="54"/>
      <c r="O984" s="54"/>
      <c r="P984" s="61"/>
      <c r="Q984" s="75"/>
      <c r="R984" s="66"/>
      <c r="T984" s="67">
        <f>$G984+$H984+$L984+IF(ISBLANK($E984),0,$F984*VLOOKUP($E984,'INFO_Matières recyclables'!$I$6:$M$14,2,0))</f>
        <v>0</v>
      </c>
      <c r="U984" s="67">
        <f>$I984+$J984+$K984+$M984+$N984+$O984+$P984+$Q984+$R984+IF(ISBLANK($E984),0,$F984*(1-VLOOKUP($E984,'INFO_Matières recyclables'!$I$6:$M$14,2,0)))</f>
        <v>0</v>
      </c>
      <c r="V984" s="67">
        <f>$G984+$H984+$K984+IF(ISBLANK($E984),0,$F984*VLOOKUP($E984,'INFO_Matières recyclables'!$I$6:$M$14,3,0))</f>
        <v>0</v>
      </c>
      <c r="W984" s="67">
        <f>$I984+$J984+$L984+$M984+$N984+$O984+$P984+$Q984+$R984+IF(ISBLANK($E984),0,$F984*(1-VLOOKUP($E984,'INFO_Matières recyclables'!$I$6:$M$14,3,0)))</f>
        <v>0</v>
      </c>
      <c r="X984" s="67">
        <f>$G984+$H984+$I984+IF(ISBLANK($E984),0,$F984*VLOOKUP($E984,'INFO_Matières recyclables'!$I$6:$M$14,4,0))</f>
        <v>0</v>
      </c>
      <c r="Y984" s="67">
        <f>$J984+$K984+$L984+$M984+$N984+$O984+$P984+$Q984+$R984+IF(ISBLANK($E984),0,$F984*(1-VLOOKUP($E984,'INFO_Matières recyclables'!$I$6:$M$14,4,0)))</f>
        <v>0</v>
      </c>
      <c r="Z984" s="67">
        <f>$G984+$H984+$I984+$J984+IF(ISBLANK($E984),0,$F984*VLOOKUP($E984,'INFO_Matières recyclables'!$I$6:$M$14,5,0))</f>
        <v>0</v>
      </c>
      <c r="AA984" s="67">
        <f>$K984+$L984+$M984+$N984+$O984+$P984+$Q984+$R984+IF(ISBLANK($E984),0,$F984*(1-VLOOKUP($E984,'INFO_Matières recyclables'!$I$6:$M$14,5,0)))</f>
        <v>0</v>
      </c>
    </row>
    <row r="985" spans="2:27" x14ac:dyDescent="0.35">
      <c r="B985" s="5"/>
      <c r="C985" s="5"/>
      <c r="D985" s="26"/>
      <c r="E985" s="56"/>
      <c r="F985" s="58"/>
      <c r="G985" s="54"/>
      <c r="H985" s="54"/>
      <c r="I985" s="54"/>
      <c r="J985" s="54"/>
      <c r="K985" s="54"/>
      <c r="L985" s="54"/>
      <c r="M985" s="54"/>
      <c r="N985" s="54"/>
      <c r="O985" s="54"/>
      <c r="P985" s="61"/>
      <c r="Q985" s="75"/>
      <c r="R985" s="66"/>
      <c r="T985" s="67">
        <f>$G985+$H985+$L985+IF(ISBLANK($E985),0,$F985*VLOOKUP($E985,'INFO_Matières recyclables'!$I$6:$M$14,2,0))</f>
        <v>0</v>
      </c>
      <c r="U985" s="67">
        <f>$I985+$J985+$K985+$M985+$N985+$O985+$P985+$Q985+$R985+IF(ISBLANK($E985),0,$F985*(1-VLOOKUP($E985,'INFO_Matières recyclables'!$I$6:$M$14,2,0)))</f>
        <v>0</v>
      </c>
      <c r="V985" s="67">
        <f>$G985+$H985+$K985+IF(ISBLANK($E985),0,$F985*VLOOKUP($E985,'INFO_Matières recyclables'!$I$6:$M$14,3,0))</f>
        <v>0</v>
      </c>
      <c r="W985" s="67">
        <f>$I985+$J985+$L985+$M985+$N985+$O985+$P985+$Q985+$R985+IF(ISBLANK($E985),0,$F985*(1-VLOOKUP($E985,'INFO_Matières recyclables'!$I$6:$M$14,3,0)))</f>
        <v>0</v>
      </c>
      <c r="X985" s="67">
        <f>$G985+$H985+$I985+IF(ISBLANK($E985),0,$F985*VLOOKUP($E985,'INFO_Matières recyclables'!$I$6:$M$14,4,0))</f>
        <v>0</v>
      </c>
      <c r="Y985" s="67">
        <f>$J985+$K985+$L985+$M985+$N985+$O985+$P985+$Q985+$R985+IF(ISBLANK($E985),0,$F985*(1-VLOOKUP($E985,'INFO_Matières recyclables'!$I$6:$M$14,4,0)))</f>
        <v>0</v>
      </c>
      <c r="Z985" s="67">
        <f>$G985+$H985+$I985+$J985+IF(ISBLANK($E985),0,$F985*VLOOKUP($E985,'INFO_Matières recyclables'!$I$6:$M$14,5,0))</f>
        <v>0</v>
      </c>
      <c r="AA985" s="67">
        <f>$K985+$L985+$M985+$N985+$O985+$P985+$Q985+$R985+IF(ISBLANK($E985),0,$F985*(1-VLOOKUP($E985,'INFO_Matières recyclables'!$I$6:$M$14,5,0)))</f>
        <v>0</v>
      </c>
    </row>
    <row r="986" spans="2:27" x14ac:dyDescent="0.35">
      <c r="B986" s="5"/>
      <c r="C986" s="5"/>
      <c r="D986" s="26"/>
      <c r="E986" s="56"/>
      <c r="F986" s="58"/>
      <c r="G986" s="54"/>
      <c r="H986" s="54"/>
      <c r="I986" s="54"/>
      <c r="J986" s="54"/>
      <c r="K986" s="54"/>
      <c r="L986" s="54"/>
      <c r="M986" s="54"/>
      <c r="N986" s="54"/>
      <c r="O986" s="54"/>
      <c r="P986" s="61"/>
      <c r="Q986" s="75"/>
      <c r="R986" s="66"/>
      <c r="T986" s="67">
        <f>$G986+$H986+$L986+IF(ISBLANK($E986),0,$F986*VLOOKUP($E986,'INFO_Matières recyclables'!$I$6:$M$14,2,0))</f>
        <v>0</v>
      </c>
      <c r="U986" s="67">
        <f>$I986+$J986+$K986+$M986+$N986+$O986+$P986+$Q986+$R986+IF(ISBLANK($E986),0,$F986*(1-VLOOKUP($E986,'INFO_Matières recyclables'!$I$6:$M$14,2,0)))</f>
        <v>0</v>
      </c>
      <c r="V986" s="67">
        <f>$G986+$H986+$K986+IF(ISBLANK($E986),0,$F986*VLOOKUP($E986,'INFO_Matières recyclables'!$I$6:$M$14,3,0))</f>
        <v>0</v>
      </c>
      <c r="W986" s="67">
        <f>$I986+$J986+$L986+$M986+$N986+$O986+$P986+$Q986+$R986+IF(ISBLANK($E986),0,$F986*(1-VLOOKUP($E986,'INFO_Matières recyclables'!$I$6:$M$14,3,0)))</f>
        <v>0</v>
      </c>
      <c r="X986" s="67">
        <f>$G986+$H986+$I986+IF(ISBLANK($E986),0,$F986*VLOOKUP($E986,'INFO_Matières recyclables'!$I$6:$M$14,4,0))</f>
        <v>0</v>
      </c>
      <c r="Y986" s="67">
        <f>$J986+$K986+$L986+$M986+$N986+$O986+$P986+$Q986+$R986+IF(ISBLANK($E986),0,$F986*(1-VLOOKUP($E986,'INFO_Matières recyclables'!$I$6:$M$14,4,0)))</f>
        <v>0</v>
      </c>
      <c r="Z986" s="67">
        <f>$G986+$H986+$I986+$J986+IF(ISBLANK($E986),0,$F986*VLOOKUP($E986,'INFO_Matières recyclables'!$I$6:$M$14,5,0))</f>
        <v>0</v>
      </c>
      <c r="AA986" s="67">
        <f>$K986+$L986+$M986+$N986+$O986+$P986+$Q986+$R986+IF(ISBLANK($E986),0,$F986*(1-VLOOKUP($E986,'INFO_Matières recyclables'!$I$6:$M$14,5,0)))</f>
        <v>0</v>
      </c>
    </row>
    <row r="987" spans="2:27" x14ac:dyDescent="0.35">
      <c r="B987" s="5"/>
      <c r="C987" s="5"/>
      <c r="D987" s="26"/>
      <c r="E987" s="56"/>
      <c r="F987" s="58"/>
      <c r="G987" s="54"/>
      <c r="H987" s="54"/>
      <c r="I987" s="54"/>
      <c r="J987" s="54"/>
      <c r="K987" s="54"/>
      <c r="L987" s="54"/>
      <c r="M987" s="54"/>
      <c r="N987" s="54"/>
      <c r="O987" s="54"/>
      <c r="P987" s="61"/>
      <c r="Q987" s="75"/>
      <c r="R987" s="66"/>
      <c r="T987" s="67">
        <f>$G987+$H987+$L987+IF(ISBLANK($E987),0,$F987*VLOOKUP($E987,'INFO_Matières recyclables'!$I$6:$M$14,2,0))</f>
        <v>0</v>
      </c>
      <c r="U987" s="67">
        <f>$I987+$J987+$K987+$M987+$N987+$O987+$P987+$Q987+$R987+IF(ISBLANK($E987),0,$F987*(1-VLOOKUP($E987,'INFO_Matières recyclables'!$I$6:$M$14,2,0)))</f>
        <v>0</v>
      </c>
      <c r="V987" s="67">
        <f>$G987+$H987+$K987+IF(ISBLANK($E987),0,$F987*VLOOKUP($E987,'INFO_Matières recyclables'!$I$6:$M$14,3,0))</f>
        <v>0</v>
      </c>
      <c r="W987" s="67">
        <f>$I987+$J987+$L987+$M987+$N987+$O987+$P987+$Q987+$R987+IF(ISBLANK($E987),0,$F987*(1-VLOOKUP($E987,'INFO_Matières recyclables'!$I$6:$M$14,3,0)))</f>
        <v>0</v>
      </c>
      <c r="X987" s="67">
        <f>$G987+$H987+$I987+IF(ISBLANK($E987),0,$F987*VLOOKUP($E987,'INFO_Matières recyclables'!$I$6:$M$14,4,0))</f>
        <v>0</v>
      </c>
      <c r="Y987" s="67">
        <f>$J987+$K987+$L987+$M987+$N987+$O987+$P987+$Q987+$R987+IF(ISBLANK($E987),0,$F987*(1-VLOOKUP($E987,'INFO_Matières recyclables'!$I$6:$M$14,4,0)))</f>
        <v>0</v>
      </c>
      <c r="Z987" s="67">
        <f>$G987+$H987+$I987+$J987+IF(ISBLANK($E987),0,$F987*VLOOKUP($E987,'INFO_Matières recyclables'!$I$6:$M$14,5,0))</f>
        <v>0</v>
      </c>
      <c r="AA987" s="67">
        <f>$K987+$L987+$M987+$N987+$O987+$P987+$Q987+$R987+IF(ISBLANK($E987),0,$F987*(1-VLOOKUP($E987,'INFO_Matières recyclables'!$I$6:$M$14,5,0)))</f>
        <v>0</v>
      </c>
    </row>
    <row r="988" spans="2:27" x14ac:dyDescent="0.35">
      <c r="B988" s="5"/>
      <c r="C988" s="5"/>
      <c r="D988" s="26"/>
      <c r="E988" s="56"/>
      <c r="F988" s="58"/>
      <c r="G988" s="54"/>
      <c r="H988" s="54"/>
      <c r="I988" s="54"/>
      <c r="J988" s="54"/>
      <c r="K988" s="54"/>
      <c r="L988" s="54"/>
      <c r="M988" s="54"/>
      <c r="N988" s="54"/>
      <c r="O988" s="54"/>
      <c r="P988" s="61"/>
      <c r="Q988" s="75"/>
      <c r="R988" s="66"/>
      <c r="T988" s="67">
        <f>$G988+$H988+$L988+IF(ISBLANK($E988),0,$F988*VLOOKUP($E988,'INFO_Matières recyclables'!$I$6:$M$14,2,0))</f>
        <v>0</v>
      </c>
      <c r="U988" s="67">
        <f>$I988+$J988+$K988+$M988+$N988+$O988+$P988+$Q988+$R988+IF(ISBLANK($E988),0,$F988*(1-VLOOKUP($E988,'INFO_Matières recyclables'!$I$6:$M$14,2,0)))</f>
        <v>0</v>
      </c>
      <c r="V988" s="67">
        <f>$G988+$H988+$K988+IF(ISBLANK($E988),0,$F988*VLOOKUP($E988,'INFO_Matières recyclables'!$I$6:$M$14,3,0))</f>
        <v>0</v>
      </c>
      <c r="W988" s="67">
        <f>$I988+$J988+$L988+$M988+$N988+$O988+$P988+$Q988+$R988+IF(ISBLANK($E988),0,$F988*(1-VLOOKUP($E988,'INFO_Matières recyclables'!$I$6:$M$14,3,0)))</f>
        <v>0</v>
      </c>
      <c r="X988" s="67">
        <f>$G988+$H988+$I988+IF(ISBLANK($E988),0,$F988*VLOOKUP($E988,'INFO_Matières recyclables'!$I$6:$M$14,4,0))</f>
        <v>0</v>
      </c>
      <c r="Y988" s="67">
        <f>$J988+$K988+$L988+$M988+$N988+$O988+$P988+$Q988+$R988+IF(ISBLANK($E988),0,$F988*(1-VLOOKUP($E988,'INFO_Matières recyclables'!$I$6:$M$14,4,0)))</f>
        <v>0</v>
      </c>
      <c r="Z988" s="67">
        <f>$G988+$H988+$I988+$J988+IF(ISBLANK($E988),0,$F988*VLOOKUP($E988,'INFO_Matières recyclables'!$I$6:$M$14,5,0))</f>
        <v>0</v>
      </c>
      <c r="AA988" s="67">
        <f>$K988+$L988+$M988+$N988+$O988+$P988+$Q988+$R988+IF(ISBLANK($E988),0,$F988*(1-VLOOKUP($E988,'INFO_Matières recyclables'!$I$6:$M$14,5,0)))</f>
        <v>0</v>
      </c>
    </row>
    <row r="989" spans="2:27" x14ac:dyDescent="0.35">
      <c r="B989" s="5"/>
      <c r="C989" s="5"/>
      <c r="D989" s="26"/>
      <c r="E989" s="56"/>
      <c r="F989" s="58"/>
      <c r="G989" s="54"/>
      <c r="H989" s="54"/>
      <c r="I989" s="54"/>
      <c r="J989" s="54"/>
      <c r="K989" s="54"/>
      <c r="L989" s="54"/>
      <c r="M989" s="54"/>
      <c r="N989" s="54"/>
      <c r="O989" s="54"/>
      <c r="P989" s="61"/>
      <c r="Q989" s="75"/>
      <c r="R989" s="66"/>
      <c r="T989" s="67">
        <f>$G989+$H989+$L989+IF(ISBLANK($E989),0,$F989*VLOOKUP($E989,'INFO_Matières recyclables'!$I$6:$M$14,2,0))</f>
        <v>0</v>
      </c>
      <c r="U989" s="67">
        <f>$I989+$J989+$K989+$M989+$N989+$O989+$P989+$Q989+$R989+IF(ISBLANK($E989),0,$F989*(1-VLOOKUP($E989,'INFO_Matières recyclables'!$I$6:$M$14,2,0)))</f>
        <v>0</v>
      </c>
      <c r="V989" s="67">
        <f>$G989+$H989+$K989+IF(ISBLANK($E989),0,$F989*VLOOKUP($E989,'INFO_Matières recyclables'!$I$6:$M$14,3,0))</f>
        <v>0</v>
      </c>
      <c r="W989" s="67">
        <f>$I989+$J989+$L989+$M989+$N989+$O989+$P989+$Q989+$R989+IF(ISBLANK($E989),0,$F989*(1-VLOOKUP($E989,'INFO_Matières recyclables'!$I$6:$M$14,3,0)))</f>
        <v>0</v>
      </c>
      <c r="X989" s="67">
        <f>$G989+$H989+$I989+IF(ISBLANK($E989),0,$F989*VLOOKUP($E989,'INFO_Matières recyclables'!$I$6:$M$14,4,0))</f>
        <v>0</v>
      </c>
      <c r="Y989" s="67">
        <f>$J989+$K989+$L989+$M989+$N989+$O989+$P989+$Q989+$R989+IF(ISBLANK($E989),0,$F989*(1-VLOOKUP($E989,'INFO_Matières recyclables'!$I$6:$M$14,4,0)))</f>
        <v>0</v>
      </c>
      <c r="Z989" s="67">
        <f>$G989+$H989+$I989+$J989+IF(ISBLANK($E989),0,$F989*VLOOKUP($E989,'INFO_Matières recyclables'!$I$6:$M$14,5,0))</f>
        <v>0</v>
      </c>
      <c r="AA989" s="67">
        <f>$K989+$L989+$M989+$N989+$O989+$P989+$Q989+$R989+IF(ISBLANK($E989),0,$F989*(1-VLOOKUP($E989,'INFO_Matières recyclables'!$I$6:$M$14,5,0)))</f>
        <v>0</v>
      </c>
    </row>
    <row r="990" spans="2:27" x14ac:dyDescent="0.35">
      <c r="B990" s="5"/>
      <c r="C990" s="5"/>
      <c r="D990" s="26"/>
      <c r="E990" s="56"/>
      <c r="F990" s="58"/>
      <c r="G990" s="54"/>
      <c r="H990" s="54"/>
      <c r="I990" s="54"/>
      <c r="J990" s="54"/>
      <c r="K990" s="54"/>
      <c r="L990" s="54"/>
      <c r="M990" s="54"/>
      <c r="N990" s="54"/>
      <c r="O990" s="54"/>
      <c r="P990" s="61"/>
      <c r="Q990" s="75"/>
      <c r="R990" s="66"/>
      <c r="T990" s="67">
        <f>$G990+$H990+$L990+IF(ISBLANK($E990),0,$F990*VLOOKUP($E990,'INFO_Matières recyclables'!$I$6:$M$14,2,0))</f>
        <v>0</v>
      </c>
      <c r="U990" s="67">
        <f>$I990+$J990+$K990+$M990+$N990+$O990+$P990+$Q990+$R990+IF(ISBLANK($E990),0,$F990*(1-VLOOKUP($E990,'INFO_Matières recyclables'!$I$6:$M$14,2,0)))</f>
        <v>0</v>
      </c>
      <c r="V990" s="67">
        <f>$G990+$H990+$K990+IF(ISBLANK($E990),0,$F990*VLOOKUP($E990,'INFO_Matières recyclables'!$I$6:$M$14,3,0))</f>
        <v>0</v>
      </c>
      <c r="W990" s="67">
        <f>$I990+$J990+$L990+$M990+$N990+$O990+$P990+$Q990+$R990+IF(ISBLANK($E990),0,$F990*(1-VLOOKUP($E990,'INFO_Matières recyclables'!$I$6:$M$14,3,0)))</f>
        <v>0</v>
      </c>
      <c r="X990" s="67">
        <f>$G990+$H990+$I990+IF(ISBLANK($E990),0,$F990*VLOOKUP($E990,'INFO_Matières recyclables'!$I$6:$M$14,4,0))</f>
        <v>0</v>
      </c>
      <c r="Y990" s="67">
        <f>$J990+$K990+$L990+$M990+$N990+$O990+$P990+$Q990+$R990+IF(ISBLANK($E990),0,$F990*(1-VLOOKUP($E990,'INFO_Matières recyclables'!$I$6:$M$14,4,0)))</f>
        <v>0</v>
      </c>
      <c r="Z990" s="67">
        <f>$G990+$H990+$I990+$J990+IF(ISBLANK($E990),0,$F990*VLOOKUP($E990,'INFO_Matières recyclables'!$I$6:$M$14,5,0))</f>
        <v>0</v>
      </c>
      <c r="AA990" s="67">
        <f>$K990+$L990+$M990+$N990+$O990+$P990+$Q990+$R990+IF(ISBLANK($E990),0,$F990*(1-VLOOKUP($E990,'INFO_Matières recyclables'!$I$6:$M$14,5,0)))</f>
        <v>0</v>
      </c>
    </row>
    <row r="991" spans="2:27" x14ac:dyDescent="0.35">
      <c r="B991" s="5"/>
      <c r="C991" s="5"/>
      <c r="D991" s="26"/>
      <c r="E991" s="56"/>
      <c r="F991" s="58"/>
      <c r="G991" s="54"/>
      <c r="H991" s="54"/>
      <c r="I991" s="54"/>
      <c r="J991" s="54"/>
      <c r="K991" s="54"/>
      <c r="L991" s="54"/>
      <c r="M991" s="54"/>
      <c r="N991" s="54"/>
      <c r="O991" s="54"/>
      <c r="P991" s="61"/>
      <c r="Q991" s="75"/>
      <c r="R991" s="66"/>
      <c r="T991" s="67">
        <f>$G991+$H991+$L991+IF(ISBLANK($E991),0,$F991*VLOOKUP($E991,'INFO_Matières recyclables'!$I$6:$M$14,2,0))</f>
        <v>0</v>
      </c>
      <c r="U991" s="67">
        <f>$I991+$J991+$K991+$M991+$N991+$O991+$P991+$Q991+$R991+IF(ISBLANK($E991),0,$F991*(1-VLOOKUP($E991,'INFO_Matières recyclables'!$I$6:$M$14,2,0)))</f>
        <v>0</v>
      </c>
      <c r="V991" s="67">
        <f>$G991+$H991+$K991+IF(ISBLANK($E991),0,$F991*VLOOKUP($E991,'INFO_Matières recyclables'!$I$6:$M$14,3,0))</f>
        <v>0</v>
      </c>
      <c r="W991" s="67">
        <f>$I991+$J991+$L991+$M991+$N991+$O991+$P991+$Q991+$R991+IF(ISBLANK($E991),0,$F991*(1-VLOOKUP($E991,'INFO_Matières recyclables'!$I$6:$M$14,3,0)))</f>
        <v>0</v>
      </c>
      <c r="X991" s="67">
        <f>$G991+$H991+$I991+IF(ISBLANK($E991),0,$F991*VLOOKUP($E991,'INFO_Matières recyclables'!$I$6:$M$14,4,0))</f>
        <v>0</v>
      </c>
      <c r="Y991" s="67">
        <f>$J991+$K991+$L991+$M991+$N991+$O991+$P991+$Q991+$R991+IF(ISBLANK($E991),0,$F991*(1-VLOOKUP($E991,'INFO_Matières recyclables'!$I$6:$M$14,4,0)))</f>
        <v>0</v>
      </c>
      <c r="Z991" s="67">
        <f>$G991+$H991+$I991+$J991+IF(ISBLANK($E991),0,$F991*VLOOKUP($E991,'INFO_Matières recyclables'!$I$6:$M$14,5,0))</f>
        <v>0</v>
      </c>
      <c r="AA991" s="67">
        <f>$K991+$L991+$M991+$N991+$O991+$P991+$Q991+$R991+IF(ISBLANK($E991),0,$F991*(1-VLOOKUP($E991,'INFO_Matières recyclables'!$I$6:$M$14,5,0)))</f>
        <v>0</v>
      </c>
    </row>
    <row r="992" spans="2:27" x14ac:dyDescent="0.35">
      <c r="B992" s="5"/>
      <c r="C992" s="5"/>
      <c r="D992" s="26"/>
      <c r="E992" s="56"/>
      <c r="F992" s="58"/>
      <c r="G992" s="54"/>
      <c r="H992" s="54"/>
      <c r="I992" s="54"/>
      <c r="J992" s="54"/>
      <c r="K992" s="54"/>
      <c r="L992" s="54"/>
      <c r="M992" s="54"/>
      <c r="N992" s="54"/>
      <c r="O992" s="54"/>
      <c r="P992" s="61"/>
      <c r="Q992" s="75"/>
      <c r="R992" s="66"/>
      <c r="T992" s="67">
        <f>$G992+$H992+$L992+IF(ISBLANK($E992),0,$F992*VLOOKUP($E992,'INFO_Matières recyclables'!$I$6:$M$14,2,0))</f>
        <v>0</v>
      </c>
      <c r="U992" s="67">
        <f>$I992+$J992+$K992+$M992+$N992+$O992+$P992+$Q992+$R992+IF(ISBLANK($E992),0,$F992*(1-VLOOKUP($E992,'INFO_Matières recyclables'!$I$6:$M$14,2,0)))</f>
        <v>0</v>
      </c>
      <c r="V992" s="67">
        <f>$G992+$H992+$K992+IF(ISBLANK($E992),0,$F992*VLOOKUP($E992,'INFO_Matières recyclables'!$I$6:$M$14,3,0))</f>
        <v>0</v>
      </c>
      <c r="W992" s="67">
        <f>$I992+$J992+$L992+$M992+$N992+$O992+$P992+$Q992+$R992+IF(ISBLANK($E992),0,$F992*(1-VLOOKUP($E992,'INFO_Matières recyclables'!$I$6:$M$14,3,0)))</f>
        <v>0</v>
      </c>
      <c r="X992" s="67">
        <f>$G992+$H992+$I992+IF(ISBLANK($E992),0,$F992*VLOOKUP($E992,'INFO_Matières recyclables'!$I$6:$M$14,4,0))</f>
        <v>0</v>
      </c>
      <c r="Y992" s="67">
        <f>$J992+$K992+$L992+$M992+$N992+$O992+$P992+$Q992+$R992+IF(ISBLANK($E992),0,$F992*(1-VLOOKUP($E992,'INFO_Matières recyclables'!$I$6:$M$14,4,0)))</f>
        <v>0</v>
      </c>
      <c r="Z992" s="67">
        <f>$G992+$H992+$I992+$J992+IF(ISBLANK($E992),0,$F992*VLOOKUP($E992,'INFO_Matières recyclables'!$I$6:$M$14,5,0))</f>
        <v>0</v>
      </c>
      <c r="AA992" s="67">
        <f>$K992+$L992+$M992+$N992+$O992+$P992+$Q992+$R992+IF(ISBLANK($E992),0,$F992*(1-VLOOKUP($E992,'INFO_Matières recyclables'!$I$6:$M$14,5,0)))</f>
        <v>0</v>
      </c>
    </row>
    <row r="993" spans="2:27" x14ac:dyDescent="0.35">
      <c r="B993" s="5"/>
      <c r="C993" s="5"/>
      <c r="D993" s="26"/>
      <c r="E993" s="56"/>
      <c r="F993" s="58"/>
      <c r="G993" s="54"/>
      <c r="H993" s="54"/>
      <c r="I993" s="54"/>
      <c r="J993" s="54"/>
      <c r="K993" s="54"/>
      <c r="L993" s="54"/>
      <c r="M993" s="54"/>
      <c r="N993" s="54"/>
      <c r="O993" s="54"/>
      <c r="P993" s="61"/>
      <c r="Q993" s="75"/>
      <c r="R993" s="66"/>
      <c r="T993" s="67">
        <f>$G993+$H993+$L993+IF(ISBLANK($E993),0,$F993*VLOOKUP($E993,'INFO_Matières recyclables'!$I$6:$M$14,2,0))</f>
        <v>0</v>
      </c>
      <c r="U993" s="67">
        <f>$I993+$J993+$K993+$M993+$N993+$O993+$P993+$Q993+$R993+IF(ISBLANK($E993),0,$F993*(1-VLOOKUP($E993,'INFO_Matières recyclables'!$I$6:$M$14,2,0)))</f>
        <v>0</v>
      </c>
      <c r="V993" s="67">
        <f>$G993+$H993+$K993+IF(ISBLANK($E993),0,$F993*VLOOKUP($E993,'INFO_Matières recyclables'!$I$6:$M$14,3,0))</f>
        <v>0</v>
      </c>
      <c r="W993" s="67">
        <f>$I993+$J993+$L993+$M993+$N993+$O993+$P993+$Q993+$R993+IF(ISBLANK($E993),0,$F993*(1-VLOOKUP($E993,'INFO_Matières recyclables'!$I$6:$M$14,3,0)))</f>
        <v>0</v>
      </c>
      <c r="X993" s="67">
        <f>$G993+$H993+$I993+IF(ISBLANK($E993),0,$F993*VLOOKUP($E993,'INFO_Matières recyclables'!$I$6:$M$14,4,0))</f>
        <v>0</v>
      </c>
      <c r="Y993" s="67">
        <f>$J993+$K993+$L993+$M993+$N993+$O993+$P993+$Q993+$R993+IF(ISBLANK($E993),0,$F993*(1-VLOOKUP($E993,'INFO_Matières recyclables'!$I$6:$M$14,4,0)))</f>
        <v>0</v>
      </c>
      <c r="Z993" s="67">
        <f>$G993+$H993+$I993+$J993+IF(ISBLANK($E993),0,$F993*VLOOKUP($E993,'INFO_Matières recyclables'!$I$6:$M$14,5,0))</f>
        <v>0</v>
      </c>
      <c r="AA993" s="67">
        <f>$K993+$L993+$M993+$N993+$O993+$P993+$Q993+$R993+IF(ISBLANK($E993),0,$F993*(1-VLOOKUP($E993,'INFO_Matières recyclables'!$I$6:$M$14,5,0)))</f>
        <v>0</v>
      </c>
    </row>
    <row r="994" spans="2:27" x14ac:dyDescent="0.35">
      <c r="B994" s="5"/>
      <c r="C994" s="5"/>
      <c r="D994" s="26"/>
      <c r="E994" s="56"/>
      <c r="F994" s="58"/>
      <c r="G994" s="54"/>
      <c r="H994" s="54"/>
      <c r="I994" s="54"/>
      <c r="J994" s="54"/>
      <c r="K994" s="54"/>
      <c r="L994" s="54"/>
      <c r="M994" s="54"/>
      <c r="N994" s="54"/>
      <c r="O994" s="54"/>
      <c r="P994" s="61"/>
      <c r="Q994" s="75"/>
      <c r="R994" s="66"/>
      <c r="T994" s="67">
        <f>$G994+$H994+$L994+IF(ISBLANK($E994),0,$F994*VLOOKUP($E994,'INFO_Matières recyclables'!$I$6:$M$14,2,0))</f>
        <v>0</v>
      </c>
      <c r="U994" s="67">
        <f>$I994+$J994+$K994+$M994+$N994+$O994+$P994+$Q994+$R994+IF(ISBLANK($E994),0,$F994*(1-VLOOKUP($E994,'INFO_Matières recyclables'!$I$6:$M$14,2,0)))</f>
        <v>0</v>
      </c>
      <c r="V994" s="67">
        <f>$G994+$H994+$K994+IF(ISBLANK($E994),0,$F994*VLOOKUP($E994,'INFO_Matières recyclables'!$I$6:$M$14,3,0))</f>
        <v>0</v>
      </c>
      <c r="W994" s="67">
        <f>$I994+$J994+$L994+$M994+$N994+$O994+$P994+$Q994+$R994+IF(ISBLANK($E994),0,$F994*(1-VLOOKUP($E994,'INFO_Matières recyclables'!$I$6:$M$14,3,0)))</f>
        <v>0</v>
      </c>
      <c r="X994" s="67">
        <f>$G994+$H994+$I994+IF(ISBLANK($E994),0,$F994*VLOOKUP($E994,'INFO_Matières recyclables'!$I$6:$M$14,4,0))</f>
        <v>0</v>
      </c>
      <c r="Y994" s="67">
        <f>$J994+$K994+$L994+$M994+$N994+$O994+$P994+$Q994+$R994+IF(ISBLANK($E994),0,$F994*(1-VLOOKUP($E994,'INFO_Matières recyclables'!$I$6:$M$14,4,0)))</f>
        <v>0</v>
      </c>
      <c r="Z994" s="67">
        <f>$G994+$H994+$I994+$J994+IF(ISBLANK($E994),0,$F994*VLOOKUP($E994,'INFO_Matières recyclables'!$I$6:$M$14,5,0))</f>
        <v>0</v>
      </c>
      <c r="AA994" s="67">
        <f>$K994+$L994+$M994+$N994+$O994+$P994+$Q994+$R994+IF(ISBLANK($E994),0,$F994*(1-VLOOKUP($E994,'INFO_Matières recyclables'!$I$6:$M$14,5,0)))</f>
        <v>0</v>
      </c>
    </row>
    <row r="995" spans="2:27" x14ac:dyDescent="0.35">
      <c r="B995" s="5"/>
      <c r="C995" s="5"/>
      <c r="D995" s="26"/>
      <c r="E995" s="56"/>
      <c r="F995" s="58"/>
      <c r="G995" s="54"/>
      <c r="H995" s="54"/>
      <c r="I995" s="54"/>
      <c r="J995" s="54"/>
      <c r="K995" s="54"/>
      <c r="L995" s="54"/>
      <c r="M995" s="54"/>
      <c r="N995" s="54"/>
      <c r="O995" s="54"/>
      <c r="P995" s="61"/>
      <c r="Q995" s="75"/>
      <c r="R995" s="66"/>
      <c r="T995" s="67">
        <f>$G995+$H995+$L995+IF(ISBLANK($E995),0,$F995*VLOOKUP($E995,'INFO_Matières recyclables'!$I$6:$M$14,2,0))</f>
        <v>0</v>
      </c>
      <c r="U995" s="67">
        <f>$I995+$J995+$K995+$M995+$N995+$O995+$P995+$Q995+$R995+IF(ISBLANK($E995),0,$F995*(1-VLOOKUP($E995,'INFO_Matières recyclables'!$I$6:$M$14,2,0)))</f>
        <v>0</v>
      </c>
      <c r="V995" s="67">
        <f>$G995+$H995+$K995+IF(ISBLANK($E995),0,$F995*VLOOKUP($E995,'INFO_Matières recyclables'!$I$6:$M$14,3,0))</f>
        <v>0</v>
      </c>
      <c r="W995" s="67">
        <f>$I995+$J995+$L995+$M995+$N995+$O995+$P995+$Q995+$R995+IF(ISBLANK($E995),0,$F995*(1-VLOOKUP($E995,'INFO_Matières recyclables'!$I$6:$M$14,3,0)))</f>
        <v>0</v>
      </c>
      <c r="X995" s="67">
        <f>$G995+$H995+$I995+IF(ISBLANK($E995),0,$F995*VLOOKUP($E995,'INFO_Matières recyclables'!$I$6:$M$14,4,0))</f>
        <v>0</v>
      </c>
      <c r="Y995" s="67">
        <f>$J995+$K995+$L995+$M995+$N995+$O995+$P995+$Q995+$R995+IF(ISBLANK($E995),0,$F995*(1-VLOOKUP($E995,'INFO_Matières recyclables'!$I$6:$M$14,4,0)))</f>
        <v>0</v>
      </c>
      <c r="Z995" s="67">
        <f>$G995+$H995+$I995+$J995+IF(ISBLANK($E995),0,$F995*VLOOKUP($E995,'INFO_Matières recyclables'!$I$6:$M$14,5,0))</f>
        <v>0</v>
      </c>
      <c r="AA995" s="67">
        <f>$K995+$L995+$M995+$N995+$O995+$P995+$Q995+$R995+IF(ISBLANK($E995),0,$F995*(1-VLOOKUP($E995,'INFO_Matières recyclables'!$I$6:$M$14,5,0)))</f>
        <v>0</v>
      </c>
    </row>
    <row r="996" spans="2:27" x14ac:dyDescent="0.35">
      <c r="B996" s="5"/>
      <c r="C996" s="5"/>
      <c r="D996" s="26"/>
      <c r="E996" s="56"/>
      <c r="F996" s="58"/>
      <c r="G996" s="54"/>
      <c r="H996" s="54"/>
      <c r="I996" s="54"/>
      <c r="J996" s="54"/>
      <c r="K996" s="54"/>
      <c r="L996" s="54"/>
      <c r="M996" s="54"/>
      <c r="N996" s="54"/>
      <c r="O996" s="54"/>
      <c r="P996" s="61"/>
      <c r="Q996" s="75"/>
      <c r="R996" s="66"/>
      <c r="T996" s="67">
        <f>$G996+$H996+$L996+IF(ISBLANK($E996),0,$F996*VLOOKUP($E996,'INFO_Matières recyclables'!$I$6:$M$14,2,0))</f>
        <v>0</v>
      </c>
      <c r="U996" s="67">
        <f>$I996+$J996+$K996+$M996+$N996+$O996+$P996+$Q996+$R996+IF(ISBLANK($E996),0,$F996*(1-VLOOKUP($E996,'INFO_Matières recyclables'!$I$6:$M$14,2,0)))</f>
        <v>0</v>
      </c>
      <c r="V996" s="67">
        <f>$G996+$H996+$K996+IF(ISBLANK($E996),0,$F996*VLOOKUP($E996,'INFO_Matières recyclables'!$I$6:$M$14,3,0))</f>
        <v>0</v>
      </c>
      <c r="W996" s="67">
        <f>$I996+$J996+$L996+$M996+$N996+$O996+$P996+$Q996+$R996+IF(ISBLANK($E996),0,$F996*(1-VLOOKUP($E996,'INFO_Matières recyclables'!$I$6:$M$14,3,0)))</f>
        <v>0</v>
      </c>
      <c r="X996" s="67">
        <f>$G996+$H996+$I996+IF(ISBLANK($E996),0,$F996*VLOOKUP($E996,'INFO_Matières recyclables'!$I$6:$M$14,4,0))</f>
        <v>0</v>
      </c>
      <c r="Y996" s="67">
        <f>$J996+$K996+$L996+$M996+$N996+$O996+$P996+$Q996+$R996+IF(ISBLANK($E996),0,$F996*(1-VLOOKUP($E996,'INFO_Matières recyclables'!$I$6:$M$14,4,0)))</f>
        <v>0</v>
      </c>
      <c r="Z996" s="67">
        <f>$G996+$H996+$I996+$J996+IF(ISBLANK($E996),0,$F996*VLOOKUP($E996,'INFO_Matières recyclables'!$I$6:$M$14,5,0))</f>
        <v>0</v>
      </c>
      <c r="AA996" s="67">
        <f>$K996+$L996+$M996+$N996+$O996+$P996+$Q996+$R996+IF(ISBLANK($E996),0,$F996*(1-VLOOKUP($E996,'INFO_Matières recyclables'!$I$6:$M$14,5,0)))</f>
        <v>0</v>
      </c>
    </row>
    <row r="997" spans="2:27" x14ac:dyDescent="0.35">
      <c r="B997" s="5"/>
      <c r="C997" s="5"/>
      <c r="D997" s="26"/>
      <c r="E997" s="56"/>
      <c r="F997" s="58"/>
      <c r="G997" s="54"/>
      <c r="H997" s="54"/>
      <c r="I997" s="54"/>
      <c r="J997" s="54"/>
      <c r="K997" s="54"/>
      <c r="L997" s="54"/>
      <c r="M997" s="54"/>
      <c r="N997" s="54"/>
      <c r="O997" s="54"/>
      <c r="P997" s="61"/>
      <c r="Q997" s="75"/>
      <c r="R997" s="66"/>
      <c r="T997" s="67">
        <f>$G997+$H997+$L997+IF(ISBLANK($E997),0,$F997*VLOOKUP($E997,'INFO_Matières recyclables'!$I$6:$M$14,2,0))</f>
        <v>0</v>
      </c>
      <c r="U997" s="67">
        <f>$I997+$J997+$K997+$M997+$N997+$O997+$P997+$Q997+$R997+IF(ISBLANK($E997),0,$F997*(1-VLOOKUP($E997,'INFO_Matières recyclables'!$I$6:$M$14,2,0)))</f>
        <v>0</v>
      </c>
      <c r="V997" s="67">
        <f>$G997+$H997+$K997+IF(ISBLANK($E997),0,$F997*VLOOKUP($E997,'INFO_Matières recyclables'!$I$6:$M$14,3,0))</f>
        <v>0</v>
      </c>
      <c r="W997" s="67">
        <f>$I997+$J997+$L997+$M997+$N997+$O997+$P997+$Q997+$R997+IF(ISBLANK($E997),0,$F997*(1-VLOOKUP($E997,'INFO_Matières recyclables'!$I$6:$M$14,3,0)))</f>
        <v>0</v>
      </c>
      <c r="X997" s="67">
        <f>$G997+$H997+$I997+IF(ISBLANK($E997),0,$F997*VLOOKUP($E997,'INFO_Matières recyclables'!$I$6:$M$14,4,0))</f>
        <v>0</v>
      </c>
      <c r="Y997" s="67">
        <f>$J997+$K997+$L997+$M997+$N997+$O997+$P997+$Q997+$R997+IF(ISBLANK($E997),0,$F997*(1-VLOOKUP($E997,'INFO_Matières recyclables'!$I$6:$M$14,4,0)))</f>
        <v>0</v>
      </c>
      <c r="Z997" s="67">
        <f>$G997+$H997+$I997+$J997+IF(ISBLANK($E997),0,$F997*VLOOKUP($E997,'INFO_Matières recyclables'!$I$6:$M$14,5,0))</f>
        <v>0</v>
      </c>
      <c r="AA997" s="67">
        <f>$K997+$L997+$M997+$N997+$O997+$P997+$Q997+$R997+IF(ISBLANK($E997),0,$F997*(1-VLOOKUP($E997,'INFO_Matières recyclables'!$I$6:$M$14,5,0)))</f>
        <v>0</v>
      </c>
    </row>
    <row r="998" spans="2:27" x14ac:dyDescent="0.35">
      <c r="B998" s="5"/>
      <c r="C998" s="5"/>
      <c r="D998" s="26"/>
      <c r="E998" s="56"/>
      <c r="F998" s="58"/>
      <c r="G998" s="54"/>
      <c r="H998" s="54"/>
      <c r="I998" s="54"/>
      <c r="J998" s="54"/>
      <c r="K998" s="54"/>
      <c r="L998" s="54"/>
      <c r="M998" s="54"/>
      <c r="N998" s="54"/>
      <c r="O998" s="54"/>
      <c r="P998" s="61"/>
      <c r="Q998" s="75"/>
      <c r="R998" s="66"/>
      <c r="T998" s="67">
        <f>$G998+$H998+$L998+IF(ISBLANK($E998),0,$F998*VLOOKUP($E998,'INFO_Matières recyclables'!$I$6:$M$14,2,0))</f>
        <v>0</v>
      </c>
      <c r="U998" s="67">
        <f>$I998+$J998+$K998+$M998+$N998+$O998+$P998+$Q998+$R998+IF(ISBLANK($E998),0,$F998*(1-VLOOKUP($E998,'INFO_Matières recyclables'!$I$6:$M$14,2,0)))</f>
        <v>0</v>
      </c>
      <c r="V998" s="67">
        <f>$G998+$H998+$K998+IF(ISBLANK($E998),0,$F998*VLOOKUP($E998,'INFO_Matières recyclables'!$I$6:$M$14,3,0))</f>
        <v>0</v>
      </c>
      <c r="W998" s="67">
        <f>$I998+$J998+$L998+$M998+$N998+$O998+$P998+$Q998+$R998+IF(ISBLANK($E998),0,$F998*(1-VLOOKUP($E998,'INFO_Matières recyclables'!$I$6:$M$14,3,0)))</f>
        <v>0</v>
      </c>
      <c r="X998" s="67">
        <f>$G998+$H998+$I998+IF(ISBLANK($E998),0,$F998*VLOOKUP($E998,'INFO_Matières recyclables'!$I$6:$M$14,4,0))</f>
        <v>0</v>
      </c>
      <c r="Y998" s="67">
        <f>$J998+$K998+$L998+$M998+$N998+$O998+$P998+$Q998+$R998+IF(ISBLANK($E998),0,$F998*(1-VLOOKUP($E998,'INFO_Matières recyclables'!$I$6:$M$14,4,0)))</f>
        <v>0</v>
      </c>
      <c r="Z998" s="67">
        <f>$G998+$H998+$I998+$J998+IF(ISBLANK($E998),0,$F998*VLOOKUP($E998,'INFO_Matières recyclables'!$I$6:$M$14,5,0))</f>
        <v>0</v>
      </c>
      <c r="AA998" s="67">
        <f>$K998+$L998+$M998+$N998+$O998+$P998+$Q998+$R998+IF(ISBLANK($E998),0,$F998*(1-VLOOKUP($E998,'INFO_Matières recyclables'!$I$6:$M$14,5,0)))</f>
        <v>0</v>
      </c>
    </row>
    <row r="999" spans="2:27" x14ac:dyDescent="0.35">
      <c r="B999" s="5"/>
      <c r="C999" s="5"/>
      <c r="D999" s="26"/>
      <c r="E999" s="56"/>
      <c r="F999" s="58"/>
      <c r="G999" s="54"/>
      <c r="H999" s="54"/>
      <c r="I999" s="54"/>
      <c r="J999" s="54"/>
      <c r="K999" s="54"/>
      <c r="L999" s="54"/>
      <c r="M999" s="54"/>
      <c r="N999" s="54"/>
      <c r="O999" s="54"/>
      <c r="P999" s="61"/>
      <c r="Q999" s="75"/>
      <c r="R999" s="66"/>
      <c r="T999" s="67">
        <f>$G999+$H999+$L999+IF(ISBLANK($E999),0,$F999*VLOOKUP($E999,'INFO_Matières recyclables'!$I$6:$M$14,2,0))</f>
        <v>0</v>
      </c>
      <c r="U999" s="67">
        <f>$I999+$J999+$K999+$M999+$N999+$O999+$P999+$Q999+$R999+IF(ISBLANK($E999),0,$F999*(1-VLOOKUP($E999,'INFO_Matières recyclables'!$I$6:$M$14,2,0)))</f>
        <v>0</v>
      </c>
      <c r="V999" s="67">
        <f>$G999+$H999+$K999+IF(ISBLANK($E999),0,$F999*VLOOKUP($E999,'INFO_Matières recyclables'!$I$6:$M$14,3,0))</f>
        <v>0</v>
      </c>
      <c r="W999" s="67">
        <f>$I999+$J999+$L999+$M999+$N999+$O999+$P999+$Q999+$R999+IF(ISBLANK($E999),0,$F999*(1-VLOOKUP($E999,'INFO_Matières recyclables'!$I$6:$M$14,3,0)))</f>
        <v>0</v>
      </c>
      <c r="X999" s="67">
        <f>$G999+$H999+$I999+IF(ISBLANK($E999),0,$F999*VLOOKUP($E999,'INFO_Matières recyclables'!$I$6:$M$14,4,0))</f>
        <v>0</v>
      </c>
      <c r="Y999" s="67">
        <f>$J999+$K999+$L999+$M999+$N999+$O999+$P999+$Q999+$R999+IF(ISBLANK($E999),0,$F999*(1-VLOOKUP($E999,'INFO_Matières recyclables'!$I$6:$M$14,4,0)))</f>
        <v>0</v>
      </c>
      <c r="Z999" s="67">
        <f>$G999+$H999+$I999+$J999+IF(ISBLANK($E999),0,$F999*VLOOKUP($E999,'INFO_Matières recyclables'!$I$6:$M$14,5,0))</f>
        <v>0</v>
      </c>
      <c r="AA999" s="67">
        <f>$K999+$L999+$M999+$N999+$O999+$P999+$Q999+$R999+IF(ISBLANK($E999),0,$F999*(1-VLOOKUP($E999,'INFO_Matières recyclables'!$I$6:$M$14,5,0)))</f>
        <v>0</v>
      </c>
    </row>
    <row r="1000" spans="2:27" x14ac:dyDescent="0.35">
      <c r="B1000" s="5"/>
      <c r="C1000" s="5"/>
      <c r="D1000" s="26"/>
      <c r="E1000" s="56"/>
      <c r="F1000" s="58"/>
      <c r="G1000" s="54"/>
      <c r="H1000" s="54"/>
      <c r="I1000" s="54"/>
      <c r="J1000" s="54"/>
      <c r="K1000" s="54"/>
      <c r="L1000" s="54"/>
      <c r="M1000" s="54"/>
      <c r="N1000" s="54"/>
      <c r="O1000" s="54"/>
      <c r="P1000" s="61"/>
      <c r="Q1000" s="75"/>
      <c r="R1000" s="66"/>
      <c r="T1000" s="67">
        <f>$G1000+$H1000+$L1000+IF(ISBLANK($E1000),0,$F1000*VLOOKUP($E1000,'INFO_Matières recyclables'!$I$6:$M$14,2,0))</f>
        <v>0</v>
      </c>
      <c r="U1000" s="67">
        <f>$I1000+$J1000+$K1000+$M1000+$N1000+$O1000+$P1000+$Q1000+$R1000+IF(ISBLANK($E1000),0,$F1000*(1-VLOOKUP($E1000,'INFO_Matières recyclables'!$I$6:$M$14,2,0)))</f>
        <v>0</v>
      </c>
      <c r="V1000" s="67">
        <f>$G1000+$H1000+$K1000+IF(ISBLANK($E1000),0,$F1000*VLOOKUP($E1000,'INFO_Matières recyclables'!$I$6:$M$14,3,0))</f>
        <v>0</v>
      </c>
      <c r="W1000" s="67">
        <f>$I1000+$J1000+$L1000+$M1000+$N1000+$O1000+$P1000+$Q1000+$R1000+IF(ISBLANK($E1000),0,$F1000*(1-VLOOKUP($E1000,'INFO_Matières recyclables'!$I$6:$M$14,3,0)))</f>
        <v>0</v>
      </c>
      <c r="X1000" s="67">
        <f>$G1000+$H1000+$I1000+IF(ISBLANK($E1000),0,$F1000*VLOOKUP($E1000,'INFO_Matières recyclables'!$I$6:$M$14,4,0))</f>
        <v>0</v>
      </c>
      <c r="Y1000" s="67">
        <f>$J1000+$K1000+$L1000+$M1000+$N1000+$O1000+$P1000+$Q1000+$R1000+IF(ISBLANK($E1000),0,$F1000*(1-VLOOKUP($E1000,'INFO_Matières recyclables'!$I$6:$M$14,4,0)))</f>
        <v>0</v>
      </c>
      <c r="Z1000" s="67">
        <f>$G1000+$H1000+$I1000+$J1000+IF(ISBLANK($E1000),0,$F1000*VLOOKUP($E1000,'INFO_Matières recyclables'!$I$6:$M$14,5,0))</f>
        <v>0</v>
      </c>
      <c r="AA1000" s="67">
        <f>$K1000+$L1000+$M1000+$N1000+$O1000+$P1000+$Q1000+$R1000+IF(ISBLANK($E1000),0,$F1000*(1-VLOOKUP($E1000,'INFO_Matières recyclables'!$I$6:$M$14,5,0)))</f>
        <v>0</v>
      </c>
    </row>
    <row r="1001" spans="2:27" x14ac:dyDescent="0.35">
      <c r="B1001" s="5"/>
      <c r="C1001" s="5"/>
      <c r="D1001" s="26"/>
      <c r="E1001" s="56"/>
      <c r="F1001" s="58"/>
      <c r="G1001" s="54"/>
      <c r="H1001" s="54"/>
      <c r="I1001" s="54"/>
      <c r="J1001" s="54"/>
      <c r="K1001" s="54"/>
      <c r="L1001" s="54"/>
      <c r="M1001" s="54"/>
      <c r="N1001" s="54"/>
      <c r="O1001" s="54"/>
      <c r="P1001" s="61"/>
      <c r="Q1001" s="75"/>
      <c r="R1001" s="66"/>
      <c r="T1001" s="67">
        <f>$G1001+$H1001+$L1001+IF(ISBLANK($E1001),0,$F1001*VLOOKUP($E1001,'INFO_Matières recyclables'!$I$6:$M$14,2,0))</f>
        <v>0</v>
      </c>
      <c r="U1001" s="67">
        <f>$I1001+$J1001+$K1001+$M1001+$N1001+$O1001+$P1001+$Q1001+$R1001+IF(ISBLANK($E1001),0,$F1001*(1-VLOOKUP($E1001,'INFO_Matières recyclables'!$I$6:$M$14,2,0)))</f>
        <v>0</v>
      </c>
      <c r="V1001" s="67">
        <f>$G1001+$H1001+$K1001+IF(ISBLANK($E1001),0,$F1001*VLOOKUP($E1001,'INFO_Matières recyclables'!$I$6:$M$14,3,0))</f>
        <v>0</v>
      </c>
      <c r="W1001" s="67">
        <f>$I1001+$J1001+$L1001+$M1001+$N1001+$O1001+$P1001+$Q1001+$R1001+IF(ISBLANK($E1001),0,$F1001*(1-VLOOKUP($E1001,'INFO_Matières recyclables'!$I$6:$M$14,3,0)))</f>
        <v>0</v>
      </c>
      <c r="X1001" s="67">
        <f>$G1001+$H1001+$I1001+IF(ISBLANK($E1001),0,$F1001*VLOOKUP($E1001,'INFO_Matières recyclables'!$I$6:$M$14,4,0))</f>
        <v>0</v>
      </c>
      <c r="Y1001" s="67">
        <f>$J1001+$K1001+$L1001+$M1001+$N1001+$O1001+$P1001+$Q1001+$R1001+IF(ISBLANK($E1001),0,$F1001*(1-VLOOKUP($E1001,'INFO_Matières recyclables'!$I$6:$M$14,4,0)))</f>
        <v>0</v>
      </c>
      <c r="Z1001" s="67">
        <f>$G1001+$H1001+$I1001+$J1001+IF(ISBLANK($E1001),0,$F1001*VLOOKUP($E1001,'INFO_Matières recyclables'!$I$6:$M$14,5,0))</f>
        <v>0</v>
      </c>
      <c r="AA1001" s="67">
        <f>$K1001+$L1001+$M1001+$N1001+$O1001+$P1001+$Q1001+$R1001+IF(ISBLANK($E1001),0,$F1001*(1-VLOOKUP($E1001,'INFO_Matières recyclables'!$I$6:$M$14,5,0)))</f>
        <v>0</v>
      </c>
    </row>
    <row r="1002" spans="2:27" x14ac:dyDescent="0.35">
      <c r="B1002" s="5"/>
      <c r="C1002" s="5"/>
      <c r="D1002" s="26"/>
      <c r="E1002" s="56"/>
      <c r="F1002" s="58"/>
      <c r="G1002" s="54"/>
      <c r="H1002" s="54"/>
      <c r="I1002" s="54"/>
      <c r="J1002" s="54"/>
      <c r="K1002" s="54"/>
      <c r="L1002" s="54"/>
      <c r="M1002" s="54"/>
      <c r="N1002" s="54"/>
      <c r="O1002" s="54"/>
      <c r="P1002" s="61"/>
      <c r="Q1002" s="75"/>
      <c r="R1002" s="66"/>
      <c r="T1002" s="67">
        <f>$G1002+$H1002+$L1002+IF(ISBLANK($E1002),0,$F1002*VLOOKUP($E1002,'INFO_Matières recyclables'!$I$6:$M$14,2,0))</f>
        <v>0</v>
      </c>
      <c r="U1002" s="67">
        <f>$I1002+$J1002+$K1002+$M1002+$N1002+$O1002+$P1002+$Q1002+$R1002+IF(ISBLANK($E1002),0,$F1002*(1-VLOOKUP($E1002,'INFO_Matières recyclables'!$I$6:$M$14,2,0)))</f>
        <v>0</v>
      </c>
      <c r="V1002" s="67">
        <f>$G1002+$H1002+$K1002+IF(ISBLANK($E1002),0,$F1002*VLOOKUP($E1002,'INFO_Matières recyclables'!$I$6:$M$14,3,0))</f>
        <v>0</v>
      </c>
      <c r="W1002" s="67">
        <f>$I1002+$J1002+$L1002+$M1002+$N1002+$O1002+$P1002+$Q1002+$R1002+IF(ISBLANK($E1002),0,$F1002*(1-VLOOKUP($E1002,'INFO_Matières recyclables'!$I$6:$M$14,3,0)))</f>
        <v>0</v>
      </c>
      <c r="X1002" s="67">
        <f>$G1002+$H1002+$I1002+IF(ISBLANK($E1002),0,$F1002*VLOOKUP($E1002,'INFO_Matières recyclables'!$I$6:$M$14,4,0))</f>
        <v>0</v>
      </c>
      <c r="Y1002" s="67">
        <f>$J1002+$K1002+$L1002+$M1002+$N1002+$O1002+$P1002+$Q1002+$R1002+IF(ISBLANK($E1002),0,$F1002*(1-VLOOKUP($E1002,'INFO_Matières recyclables'!$I$6:$M$14,4,0)))</f>
        <v>0</v>
      </c>
      <c r="Z1002" s="67">
        <f>$G1002+$H1002+$I1002+$J1002+IF(ISBLANK($E1002),0,$F1002*VLOOKUP($E1002,'INFO_Matières recyclables'!$I$6:$M$14,5,0))</f>
        <v>0</v>
      </c>
      <c r="AA1002" s="67">
        <f>$K1002+$L1002+$M1002+$N1002+$O1002+$P1002+$Q1002+$R1002+IF(ISBLANK($E1002),0,$F1002*(1-VLOOKUP($E1002,'INFO_Matières recyclables'!$I$6:$M$14,5,0)))</f>
        <v>0</v>
      </c>
    </row>
    <row r="1003" spans="2:27" x14ac:dyDescent="0.35">
      <c r="B1003" s="5"/>
      <c r="C1003" s="5"/>
      <c r="D1003" s="26"/>
      <c r="E1003" s="56"/>
      <c r="F1003" s="58"/>
      <c r="G1003" s="54"/>
      <c r="H1003" s="54"/>
      <c r="I1003" s="54"/>
      <c r="J1003" s="54"/>
      <c r="K1003" s="54"/>
      <c r="L1003" s="54"/>
      <c r="M1003" s="54"/>
      <c r="N1003" s="54"/>
      <c r="O1003" s="54"/>
      <c r="P1003" s="61"/>
      <c r="Q1003" s="75"/>
      <c r="R1003" s="66"/>
      <c r="T1003" s="67">
        <f>$G1003+$H1003+$L1003+IF(ISBLANK($E1003),0,$F1003*VLOOKUP($E1003,'INFO_Matières recyclables'!$I$6:$M$14,2,0))</f>
        <v>0</v>
      </c>
      <c r="U1003" s="67">
        <f>$I1003+$J1003+$K1003+$M1003+$N1003+$O1003+$P1003+$Q1003+$R1003+IF(ISBLANK($E1003),0,$F1003*(1-VLOOKUP($E1003,'INFO_Matières recyclables'!$I$6:$M$14,2,0)))</f>
        <v>0</v>
      </c>
      <c r="V1003" s="67">
        <f>$G1003+$H1003+$K1003+IF(ISBLANK($E1003),0,$F1003*VLOOKUP($E1003,'INFO_Matières recyclables'!$I$6:$M$14,3,0))</f>
        <v>0</v>
      </c>
      <c r="W1003" s="67">
        <f>$I1003+$J1003+$L1003+$M1003+$N1003+$O1003+$P1003+$Q1003+$R1003+IF(ISBLANK($E1003),0,$F1003*(1-VLOOKUP($E1003,'INFO_Matières recyclables'!$I$6:$M$14,3,0)))</f>
        <v>0</v>
      </c>
      <c r="X1003" s="67">
        <f>$G1003+$H1003+$I1003+IF(ISBLANK($E1003),0,$F1003*VLOOKUP($E1003,'INFO_Matières recyclables'!$I$6:$M$14,4,0))</f>
        <v>0</v>
      </c>
      <c r="Y1003" s="67">
        <f>$J1003+$K1003+$L1003+$M1003+$N1003+$O1003+$P1003+$Q1003+$R1003+IF(ISBLANK($E1003),0,$F1003*(1-VLOOKUP($E1003,'INFO_Matières recyclables'!$I$6:$M$14,4,0)))</f>
        <v>0</v>
      </c>
      <c r="Z1003" s="67">
        <f>$G1003+$H1003+$I1003+$J1003+IF(ISBLANK($E1003),0,$F1003*VLOOKUP($E1003,'INFO_Matières recyclables'!$I$6:$M$14,5,0))</f>
        <v>0</v>
      </c>
      <c r="AA1003" s="67">
        <f>$K1003+$L1003+$M1003+$N1003+$O1003+$P1003+$Q1003+$R1003+IF(ISBLANK($E1003),0,$F1003*(1-VLOOKUP($E1003,'INFO_Matières recyclables'!$I$6:$M$14,5,0)))</f>
        <v>0</v>
      </c>
    </row>
    <row r="1004" spans="2:27" x14ac:dyDescent="0.35">
      <c r="B1004" s="5"/>
      <c r="C1004" s="5"/>
      <c r="D1004" s="26"/>
      <c r="E1004" s="56"/>
      <c r="F1004" s="58"/>
      <c r="G1004" s="54"/>
      <c r="H1004" s="54"/>
      <c r="I1004" s="54"/>
      <c r="J1004" s="54"/>
      <c r="K1004" s="54"/>
      <c r="L1004" s="54"/>
      <c r="M1004" s="54"/>
      <c r="N1004" s="54"/>
      <c r="O1004" s="54"/>
      <c r="P1004" s="61"/>
      <c r="Q1004" s="75"/>
      <c r="R1004" s="66"/>
      <c r="T1004" s="67">
        <f>$G1004+$H1004+$L1004+IF(ISBLANK($E1004),0,$F1004*VLOOKUP($E1004,'INFO_Matières recyclables'!$I$6:$M$14,2,0))</f>
        <v>0</v>
      </c>
      <c r="U1004" s="67">
        <f>$I1004+$J1004+$K1004+$M1004+$N1004+$O1004+$P1004+$Q1004+$R1004+IF(ISBLANK($E1004),0,$F1004*(1-VLOOKUP($E1004,'INFO_Matières recyclables'!$I$6:$M$14,2,0)))</f>
        <v>0</v>
      </c>
      <c r="V1004" s="67">
        <f>$G1004+$H1004+$K1004+IF(ISBLANK($E1004),0,$F1004*VLOOKUP($E1004,'INFO_Matières recyclables'!$I$6:$M$14,3,0))</f>
        <v>0</v>
      </c>
      <c r="W1004" s="67">
        <f>$I1004+$J1004+$L1004+$M1004+$N1004+$O1004+$P1004+$Q1004+$R1004+IF(ISBLANK($E1004),0,$F1004*(1-VLOOKUP($E1004,'INFO_Matières recyclables'!$I$6:$M$14,3,0)))</f>
        <v>0</v>
      </c>
      <c r="X1004" s="67">
        <f>$G1004+$H1004+$I1004+IF(ISBLANK($E1004),0,$F1004*VLOOKUP($E1004,'INFO_Matières recyclables'!$I$6:$M$14,4,0))</f>
        <v>0</v>
      </c>
      <c r="Y1004" s="67">
        <f>$J1004+$K1004+$L1004+$M1004+$N1004+$O1004+$P1004+$Q1004+$R1004+IF(ISBLANK($E1004),0,$F1004*(1-VLOOKUP($E1004,'INFO_Matières recyclables'!$I$6:$M$14,4,0)))</f>
        <v>0</v>
      </c>
      <c r="Z1004" s="67">
        <f>$G1004+$H1004+$I1004+$J1004+IF(ISBLANK($E1004),0,$F1004*VLOOKUP($E1004,'INFO_Matières recyclables'!$I$6:$M$14,5,0))</f>
        <v>0</v>
      </c>
      <c r="AA1004" s="67">
        <f>$K1004+$L1004+$M1004+$N1004+$O1004+$P1004+$Q1004+$R1004+IF(ISBLANK($E1004),0,$F1004*(1-VLOOKUP($E1004,'INFO_Matières recyclables'!$I$6:$M$14,5,0)))</f>
        <v>0</v>
      </c>
    </row>
    <row r="1005" spans="2:27" x14ac:dyDescent="0.35">
      <c r="B1005" s="5"/>
      <c r="C1005" s="5"/>
      <c r="D1005" s="26"/>
      <c r="E1005" s="56"/>
      <c r="F1005" s="58"/>
      <c r="G1005" s="54"/>
      <c r="H1005" s="54"/>
      <c r="I1005" s="54"/>
      <c r="J1005" s="54"/>
      <c r="K1005" s="54"/>
      <c r="L1005" s="54"/>
      <c r="M1005" s="54"/>
      <c r="N1005" s="54"/>
      <c r="O1005" s="54"/>
      <c r="P1005" s="61"/>
      <c r="Q1005" s="75"/>
      <c r="R1005" s="66"/>
      <c r="T1005" s="67">
        <f>$G1005+$H1005+$L1005+IF(ISBLANK($E1005),0,$F1005*VLOOKUP($E1005,'INFO_Matières recyclables'!$I$6:$M$14,2,0))</f>
        <v>0</v>
      </c>
      <c r="U1005" s="67">
        <f>$I1005+$J1005+$K1005+$M1005+$N1005+$O1005+$P1005+$Q1005+$R1005+IF(ISBLANK($E1005),0,$F1005*(1-VLOOKUP($E1005,'INFO_Matières recyclables'!$I$6:$M$14,2,0)))</f>
        <v>0</v>
      </c>
      <c r="V1005" s="67">
        <f>$G1005+$H1005+$K1005+IF(ISBLANK($E1005),0,$F1005*VLOOKUP($E1005,'INFO_Matières recyclables'!$I$6:$M$14,3,0))</f>
        <v>0</v>
      </c>
      <c r="W1005" s="67">
        <f>$I1005+$J1005+$L1005+$M1005+$N1005+$O1005+$P1005+$Q1005+$R1005+IF(ISBLANK($E1005),0,$F1005*(1-VLOOKUP($E1005,'INFO_Matières recyclables'!$I$6:$M$14,3,0)))</f>
        <v>0</v>
      </c>
      <c r="X1005" s="67">
        <f>$G1005+$H1005+$I1005+IF(ISBLANK($E1005),0,$F1005*VLOOKUP($E1005,'INFO_Matières recyclables'!$I$6:$M$14,4,0))</f>
        <v>0</v>
      </c>
      <c r="Y1005" s="67">
        <f>$J1005+$K1005+$L1005+$M1005+$N1005+$O1005+$P1005+$Q1005+$R1005+IF(ISBLANK($E1005),0,$F1005*(1-VLOOKUP($E1005,'INFO_Matières recyclables'!$I$6:$M$14,4,0)))</f>
        <v>0</v>
      </c>
      <c r="Z1005" s="67">
        <f>$G1005+$H1005+$I1005+$J1005+IF(ISBLANK($E1005),0,$F1005*VLOOKUP($E1005,'INFO_Matières recyclables'!$I$6:$M$14,5,0))</f>
        <v>0</v>
      </c>
      <c r="AA1005" s="67">
        <f>$K1005+$L1005+$M1005+$N1005+$O1005+$P1005+$Q1005+$R1005+IF(ISBLANK($E1005),0,$F1005*(1-VLOOKUP($E1005,'INFO_Matières recyclables'!$I$6:$M$14,5,0)))</f>
        <v>0</v>
      </c>
    </row>
    <row r="1006" spans="2:27" x14ac:dyDescent="0.35">
      <c r="B1006" s="5"/>
      <c r="C1006" s="5"/>
      <c r="D1006" s="26"/>
      <c r="E1006" s="56"/>
      <c r="F1006" s="58"/>
      <c r="G1006" s="54"/>
      <c r="H1006" s="54"/>
      <c r="I1006" s="54"/>
      <c r="J1006" s="54"/>
      <c r="K1006" s="54"/>
      <c r="L1006" s="54"/>
      <c r="M1006" s="54"/>
      <c r="N1006" s="54"/>
      <c r="O1006" s="54"/>
      <c r="P1006" s="61"/>
      <c r="Q1006" s="75"/>
      <c r="R1006" s="66"/>
      <c r="T1006" s="67">
        <f>$G1006+$H1006+$L1006+IF(ISBLANK($E1006),0,$F1006*VLOOKUP($E1006,'INFO_Matières recyclables'!$I$6:$M$14,2,0))</f>
        <v>0</v>
      </c>
      <c r="U1006" s="67">
        <f>$I1006+$J1006+$K1006+$M1006+$N1006+$O1006+$P1006+$Q1006+$R1006+IF(ISBLANK($E1006),0,$F1006*(1-VLOOKUP($E1006,'INFO_Matières recyclables'!$I$6:$M$14,2,0)))</f>
        <v>0</v>
      </c>
      <c r="V1006" s="67">
        <f>$G1006+$H1006+$K1006+IF(ISBLANK($E1006),0,$F1006*VLOOKUP($E1006,'INFO_Matières recyclables'!$I$6:$M$14,3,0))</f>
        <v>0</v>
      </c>
      <c r="W1006" s="67">
        <f>$I1006+$J1006+$L1006+$M1006+$N1006+$O1006+$P1006+$Q1006+$R1006+IF(ISBLANK($E1006),0,$F1006*(1-VLOOKUP($E1006,'INFO_Matières recyclables'!$I$6:$M$14,3,0)))</f>
        <v>0</v>
      </c>
      <c r="X1006" s="67">
        <f>$G1006+$H1006+$I1006+IF(ISBLANK($E1006),0,$F1006*VLOOKUP($E1006,'INFO_Matières recyclables'!$I$6:$M$14,4,0))</f>
        <v>0</v>
      </c>
      <c r="Y1006" s="67">
        <f>$J1006+$K1006+$L1006+$M1006+$N1006+$O1006+$P1006+$Q1006+$R1006+IF(ISBLANK($E1006),0,$F1006*(1-VLOOKUP($E1006,'INFO_Matières recyclables'!$I$6:$M$14,4,0)))</f>
        <v>0</v>
      </c>
      <c r="Z1006" s="67">
        <f>$G1006+$H1006+$I1006+$J1006+IF(ISBLANK($E1006),0,$F1006*VLOOKUP($E1006,'INFO_Matières recyclables'!$I$6:$M$14,5,0))</f>
        <v>0</v>
      </c>
      <c r="AA1006" s="67">
        <f>$K1006+$L1006+$M1006+$N1006+$O1006+$P1006+$Q1006+$R1006+IF(ISBLANK($E1006),0,$F1006*(1-VLOOKUP($E1006,'INFO_Matières recyclables'!$I$6:$M$14,5,0)))</f>
        <v>0</v>
      </c>
    </row>
    <row r="1007" spans="2:27" x14ac:dyDescent="0.35">
      <c r="B1007" s="5"/>
      <c r="C1007" s="5"/>
      <c r="D1007" s="26"/>
      <c r="E1007" s="56"/>
      <c r="F1007" s="58"/>
      <c r="G1007" s="54"/>
      <c r="H1007" s="54"/>
      <c r="I1007" s="54"/>
      <c r="J1007" s="54"/>
      <c r="K1007" s="54"/>
      <c r="L1007" s="54"/>
      <c r="M1007" s="54"/>
      <c r="N1007" s="54"/>
      <c r="O1007" s="54"/>
      <c r="P1007" s="61"/>
      <c r="Q1007" s="75"/>
      <c r="R1007" s="66"/>
      <c r="T1007" s="67">
        <f>$G1007+$H1007+$L1007+IF(ISBLANK($E1007),0,$F1007*VLOOKUP($E1007,'INFO_Matières recyclables'!$I$6:$M$14,2,0))</f>
        <v>0</v>
      </c>
      <c r="U1007" s="67">
        <f>$I1007+$J1007+$K1007+$M1007+$N1007+$O1007+$P1007+$Q1007+$R1007+IF(ISBLANK($E1007),0,$F1007*(1-VLOOKUP($E1007,'INFO_Matières recyclables'!$I$6:$M$14,2,0)))</f>
        <v>0</v>
      </c>
      <c r="V1007" s="67">
        <f>$G1007+$H1007+$K1007+IF(ISBLANK($E1007),0,$F1007*VLOOKUP($E1007,'INFO_Matières recyclables'!$I$6:$M$14,3,0))</f>
        <v>0</v>
      </c>
      <c r="W1007" s="67">
        <f>$I1007+$J1007+$L1007+$M1007+$N1007+$O1007+$P1007+$Q1007+$R1007+IF(ISBLANK($E1007),0,$F1007*(1-VLOOKUP($E1007,'INFO_Matières recyclables'!$I$6:$M$14,3,0)))</f>
        <v>0</v>
      </c>
      <c r="X1007" s="67">
        <f>$G1007+$H1007+$I1007+IF(ISBLANK($E1007),0,$F1007*VLOOKUP($E1007,'INFO_Matières recyclables'!$I$6:$M$14,4,0))</f>
        <v>0</v>
      </c>
      <c r="Y1007" s="67">
        <f>$J1007+$K1007+$L1007+$M1007+$N1007+$O1007+$P1007+$Q1007+$R1007+IF(ISBLANK($E1007),0,$F1007*(1-VLOOKUP($E1007,'INFO_Matières recyclables'!$I$6:$M$14,4,0)))</f>
        <v>0</v>
      </c>
      <c r="Z1007" s="67">
        <f>$G1007+$H1007+$I1007+$J1007+IF(ISBLANK($E1007),0,$F1007*VLOOKUP($E1007,'INFO_Matières recyclables'!$I$6:$M$14,5,0))</f>
        <v>0</v>
      </c>
      <c r="AA1007" s="67">
        <f>$K1007+$L1007+$M1007+$N1007+$O1007+$P1007+$Q1007+$R1007+IF(ISBLANK($E1007),0,$F1007*(1-VLOOKUP($E1007,'INFO_Matières recyclables'!$I$6:$M$14,5,0)))</f>
        <v>0</v>
      </c>
    </row>
    <row r="1008" spans="2:27" x14ac:dyDescent="0.35">
      <c r="B1008" s="5"/>
      <c r="C1008" s="5"/>
      <c r="D1008" s="26"/>
      <c r="E1008" s="56"/>
      <c r="F1008" s="58"/>
      <c r="G1008" s="54"/>
      <c r="H1008" s="54"/>
      <c r="I1008" s="54"/>
      <c r="J1008" s="54"/>
      <c r="K1008" s="54"/>
      <c r="L1008" s="54"/>
      <c r="M1008" s="54"/>
      <c r="N1008" s="54"/>
      <c r="O1008" s="54"/>
      <c r="P1008" s="61"/>
      <c r="Q1008" s="75"/>
      <c r="R1008" s="66"/>
      <c r="T1008" s="67">
        <f>$G1008+$H1008+$L1008+IF(ISBLANK($E1008),0,$F1008*VLOOKUP($E1008,'INFO_Matières recyclables'!$I$6:$M$14,2,0))</f>
        <v>0</v>
      </c>
      <c r="U1008" s="67">
        <f>$I1008+$J1008+$K1008+$M1008+$N1008+$O1008+$P1008+$Q1008+$R1008+IF(ISBLANK($E1008),0,$F1008*(1-VLOOKUP($E1008,'INFO_Matières recyclables'!$I$6:$M$14,2,0)))</f>
        <v>0</v>
      </c>
      <c r="V1008" s="67">
        <f>$G1008+$H1008+$K1008+IF(ISBLANK($E1008),0,$F1008*VLOOKUP($E1008,'INFO_Matières recyclables'!$I$6:$M$14,3,0))</f>
        <v>0</v>
      </c>
      <c r="W1008" s="67">
        <f>$I1008+$J1008+$L1008+$M1008+$N1008+$O1008+$P1008+$Q1008+$R1008+IF(ISBLANK($E1008),0,$F1008*(1-VLOOKUP($E1008,'INFO_Matières recyclables'!$I$6:$M$14,3,0)))</f>
        <v>0</v>
      </c>
      <c r="X1008" s="67">
        <f>$G1008+$H1008+$I1008+IF(ISBLANK($E1008),0,$F1008*VLOOKUP($E1008,'INFO_Matières recyclables'!$I$6:$M$14,4,0))</f>
        <v>0</v>
      </c>
      <c r="Y1008" s="67">
        <f>$J1008+$K1008+$L1008+$M1008+$N1008+$O1008+$P1008+$Q1008+$R1008+IF(ISBLANK($E1008),0,$F1008*(1-VLOOKUP($E1008,'INFO_Matières recyclables'!$I$6:$M$14,4,0)))</f>
        <v>0</v>
      </c>
      <c r="Z1008" s="67">
        <f>$G1008+$H1008+$I1008+$J1008+IF(ISBLANK($E1008),0,$F1008*VLOOKUP($E1008,'INFO_Matières recyclables'!$I$6:$M$14,5,0))</f>
        <v>0</v>
      </c>
      <c r="AA1008" s="67">
        <f>$K1008+$L1008+$M1008+$N1008+$O1008+$P1008+$Q1008+$R1008+IF(ISBLANK($E1008),0,$F1008*(1-VLOOKUP($E1008,'INFO_Matières recyclables'!$I$6:$M$14,5,0)))</f>
        <v>0</v>
      </c>
    </row>
    <row r="1009" spans="2:27" x14ac:dyDescent="0.35">
      <c r="B1009" s="5"/>
      <c r="C1009" s="5"/>
      <c r="D1009" s="26"/>
      <c r="E1009" s="56"/>
      <c r="F1009" s="58"/>
      <c r="G1009" s="54"/>
      <c r="H1009" s="54"/>
      <c r="I1009" s="54"/>
      <c r="J1009" s="54"/>
      <c r="K1009" s="54"/>
      <c r="L1009" s="54"/>
      <c r="M1009" s="54"/>
      <c r="N1009" s="54"/>
      <c r="O1009" s="54"/>
      <c r="P1009" s="61"/>
      <c r="Q1009" s="75"/>
      <c r="R1009" s="66"/>
      <c r="T1009" s="67">
        <f>$G1009+$H1009+$L1009+IF(ISBLANK($E1009),0,$F1009*VLOOKUP($E1009,'INFO_Matières recyclables'!$I$6:$M$14,2,0))</f>
        <v>0</v>
      </c>
      <c r="U1009" s="67">
        <f>$I1009+$J1009+$K1009+$M1009+$N1009+$O1009+$P1009+$Q1009+$R1009+IF(ISBLANK($E1009),0,$F1009*(1-VLOOKUP($E1009,'INFO_Matières recyclables'!$I$6:$M$14,2,0)))</f>
        <v>0</v>
      </c>
      <c r="V1009" s="67">
        <f>$G1009+$H1009+$K1009+IF(ISBLANK($E1009),0,$F1009*VLOOKUP($E1009,'INFO_Matières recyclables'!$I$6:$M$14,3,0))</f>
        <v>0</v>
      </c>
      <c r="W1009" s="67">
        <f>$I1009+$J1009+$L1009+$M1009+$N1009+$O1009+$P1009+$Q1009+$R1009+IF(ISBLANK($E1009),0,$F1009*(1-VLOOKUP($E1009,'INFO_Matières recyclables'!$I$6:$M$14,3,0)))</f>
        <v>0</v>
      </c>
      <c r="X1009" s="67">
        <f>$G1009+$H1009+$I1009+IF(ISBLANK($E1009),0,$F1009*VLOOKUP($E1009,'INFO_Matières recyclables'!$I$6:$M$14,4,0))</f>
        <v>0</v>
      </c>
      <c r="Y1009" s="67">
        <f>$J1009+$K1009+$L1009+$M1009+$N1009+$O1009+$P1009+$Q1009+$R1009+IF(ISBLANK($E1009),0,$F1009*(1-VLOOKUP($E1009,'INFO_Matières recyclables'!$I$6:$M$14,4,0)))</f>
        <v>0</v>
      </c>
      <c r="Z1009" s="67">
        <f>$G1009+$H1009+$I1009+$J1009+IF(ISBLANK($E1009),0,$F1009*VLOOKUP($E1009,'INFO_Matières recyclables'!$I$6:$M$14,5,0))</f>
        <v>0</v>
      </c>
      <c r="AA1009" s="67">
        <f>$K1009+$L1009+$M1009+$N1009+$O1009+$P1009+$Q1009+$R1009+IF(ISBLANK($E1009),0,$F1009*(1-VLOOKUP($E1009,'INFO_Matières recyclables'!$I$6:$M$14,5,0)))</f>
        <v>0</v>
      </c>
    </row>
    <row r="1010" spans="2:27" x14ac:dyDescent="0.35">
      <c r="B1010" s="5"/>
      <c r="C1010" s="5"/>
      <c r="D1010" s="26"/>
      <c r="E1010" s="56"/>
      <c r="F1010" s="58"/>
      <c r="G1010" s="54"/>
      <c r="H1010" s="54"/>
      <c r="I1010" s="54"/>
      <c r="J1010" s="54"/>
      <c r="K1010" s="54"/>
      <c r="L1010" s="54"/>
      <c r="M1010" s="54"/>
      <c r="N1010" s="54"/>
      <c r="O1010" s="54"/>
      <c r="P1010" s="61"/>
      <c r="Q1010" s="75"/>
      <c r="R1010" s="66"/>
      <c r="T1010" s="67">
        <f>$G1010+$H1010+$L1010+IF(ISBLANK($E1010),0,$F1010*VLOOKUP($E1010,'INFO_Matières recyclables'!$I$6:$M$14,2,0))</f>
        <v>0</v>
      </c>
      <c r="U1010" s="67">
        <f>$I1010+$J1010+$K1010+$M1010+$N1010+$O1010+$P1010+$Q1010+$R1010+IF(ISBLANK($E1010),0,$F1010*(1-VLOOKUP($E1010,'INFO_Matières recyclables'!$I$6:$M$14,2,0)))</f>
        <v>0</v>
      </c>
      <c r="V1010" s="67">
        <f>$G1010+$H1010+$K1010+IF(ISBLANK($E1010),0,$F1010*VLOOKUP($E1010,'INFO_Matières recyclables'!$I$6:$M$14,3,0))</f>
        <v>0</v>
      </c>
      <c r="W1010" s="67">
        <f>$I1010+$J1010+$L1010+$M1010+$N1010+$O1010+$P1010+$Q1010+$R1010+IF(ISBLANK($E1010),0,$F1010*(1-VLOOKUP($E1010,'INFO_Matières recyclables'!$I$6:$M$14,3,0)))</f>
        <v>0</v>
      </c>
      <c r="X1010" s="67">
        <f>$G1010+$H1010+$I1010+IF(ISBLANK($E1010),0,$F1010*VLOOKUP($E1010,'INFO_Matières recyclables'!$I$6:$M$14,4,0))</f>
        <v>0</v>
      </c>
      <c r="Y1010" s="67">
        <f>$J1010+$K1010+$L1010+$M1010+$N1010+$O1010+$P1010+$Q1010+$R1010+IF(ISBLANK($E1010),0,$F1010*(1-VLOOKUP($E1010,'INFO_Matières recyclables'!$I$6:$M$14,4,0)))</f>
        <v>0</v>
      </c>
      <c r="Z1010" s="67">
        <f>$G1010+$H1010+$I1010+$J1010+IF(ISBLANK($E1010),0,$F1010*VLOOKUP($E1010,'INFO_Matières recyclables'!$I$6:$M$14,5,0))</f>
        <v>0</v>
      </c>
      <c r="AA1010" s="67">
        <f>$K1010+$L1010+$M1010+$N1010+$O1010+$P1010+$Q1010+$R1010+IF(ISBLANK($E1010),0,$F1010*(1-VLOOKUP($E1010,'INFO_Matières recyclables'!$I$6:$M$14,5,0)))</f>
        <v>0</v>
      </c>
    </row>
    <row r="1011" spans="2:27" x14ac:dyDescent="0.35">
      <c r="B1011" s="5"/>
      <c r="C1011" s="5"/>
      <c r="D1011" s="26"/>
      <c r="E1011" s="56"/>
      <c r="F1011" s="58"/>
      <c r="G1011" s="54"/>
      <c r="H1011" s="54"/>
      <c r="I1011" s="54"/>
      <c r="J1011" s="54"/>
      <c r="K1011" s="54"/>
      <c r="L1011" s="54"/>
      <c r="M1011" s="54"/>
      <c r="N1011" s="54"/>
      <c r="O1011" s="54"/>
      <c r="P1011" s="61"/>
      <c r="Q1011" s="75"/>
      <c r="R1011" s="66"/>
      <c r="T1011" s="67">
        <f>$G1011+$H1011+$L1011+IF(ISBLANK($E1011),0,$F1011*VLOOKUP($E1011,'INFO_Matières recyclables'!$I$6:$M$14,2,0))</f>
        <v>0</v>
      </c>
      <c r="U1011" s="67">
        <f>$I1011+$J1011+$K1011+$M1011+$N1011+$O1011+$P1011+$Q1011+$R1011+IF(ISBLANK($E1011),0,$F1011*(1-VLOOKUP($E1011,'INFO_Matières recyclables'!$I$6:$M$14,2,0)))</f>
        <v>0</v>
      </c>
      <c r="V1011" s="67">
        <f>$G1011+$H1011+$K1011+IF(ISBLANK($E1011),0,$F1011*VLOOKUP($E1011,'INFO_Matières recyclables'!$I$6:$M$14,3,0))</f>
        <v>0</v>
      </c>
      <c r="W1011" s="67">
        <f>$I1011+$J1011+$L1011+$M1011+$N1011+$O1011+$P1011+$Q1011+$R1011+IF(ISBLANK($E1011),0,$F1011*(1-VLOOKUP($E1011,'INFO_Matières recyclables'!$I$6:$M$14,3,0)))</f>
        <v>0</v>
      </c>
      <c r="X1011" s="67">
        <f>$G1011+$H1011+$I1011+IF(ISBLANK($E1011),0,$F1011*VLOOKUP($E1011,'INFO_Matières recyclables'!$I$6:$M$14,4,0))</f>
        <v>0</v>
      </c>
      <c r="Y1011" s="67">
        <f>$J1011+$K1011+$L1011+$M1011+$N1011+$O1011+$P1011+$Q1011+$R1011+IF(ISBLANK($E1011),0,$F1011*(1-VLOOKUP($E1011,'INFO_Matières recyclables'!$I$6:$M$14,4,0)))</f>
        <v>0</v>
      </c>
      <c r="Z1011" s="67">
        <f>$G1011+$H1011+$I1011+$J1011+IF(ISBLANK($E1011),0,$F1011*VLOOKUP($E1011,'INFO_Matières recyclables'!$I$6:$M$14,5,0))</f>
        <v>0</v>
      </c>
      <c r="AA1011" s="67">
        <f>$K1011+$L1011+$M1011+$N1011+$O1011+$P1011+$Q1011+$R1011+IF(ISBLANK($E1011),0,$F1011*(1-VLOOKUP($E1011,'INFO_Matières recyclables'!$I$6:$M$14,5,0)))</f>
        <v>0</v>
      </c>
    </row>
    <row r="1012" spans="2:27" x14ac:dyDescent="0.35">
      <c r="B1012" s="5"/>
      <c r="C1012" s="5"/>
      <c r="D1012" s="26"/>
      <c r="E1012" s="56"/>
      <c r="F1012" s="58"/>
      <c r="G1012" s="54"/>
      <c r="H1012" s="54"/>
      <c r="I1012" s="54"/>
      <c r="J1012" s="54"/>
      <c r="K1012" s="54"/>
      <c r="L1012" s="54"/>
      <c r="M1012" s="54"/>
      <c r="N1012" s="54"/>
      <c r="O1012" s="54"/>
      <c r="P1012" s="61"/>
      <c r="Q1012" s="75"/>
      <c r="R1012" s="66"/>
      <c r="T1012" s="67">
        <f>$G1012+$H1012+$L1012+IF(ISBLANK($E1012),0,$F1012*VLOOKUP($E1012,'INFO_Matières recyclables'!$I$6:$M$14,2,0))</f>
        <v>0</v>
      </c>
      <c r="U1012" s="67">
        <f>$I1012+$J1012+$K1012+$M1012+$N1012+$O1012+$P1012+$Q1012+$R1012+IF(ISBLANK($E1012),0,$F1012*(1-VLOOKUP($E1012,'INFO_Matières recyclables'!$I$6:$M$14,2,0)))</f>
        <v>0</v>
      </c>
      <c r="V1012" s="67">
        <f>$G1012+$H1012+$K1012+IF(ISBLANK($E1012),0,$F1012*VLOOKUP($E1012,'INFO_Matières recyclables'!$I$6:$M$14,3,0))</f>
        <v>0</v>
      </c>
      <c r="W1012" s="67">
        <f>$I1012+$J1012+$L1012+$M1012+$N1012+$O1012+$P1012+$Q1012+$R1012+IF(ISBLANK($E1012),0,$F1012*(1-VLOOKUP($E1012,'INFO_Matières recyclables'!$I$6:$M$14,3,0)))</f>
        <v>0</v>
      </c>
      <c r="X1012" s="67">
        <f>$G1012+$H1012+$I1012+IF(ISBLANK($E1012),0,$F1012*VLOOKUP($E1012,'INFO_Matières recyclables'!$I$6:$M$14,4,0))</f>
        <v>0</v>
      </c>
      <c r="Y1012" s="67">
        <f>$J1012+$K1012+$L1012+$M1012+$N1012+$O1012+$P1012+$Q1012+$R1012+IF(ISBLANK($E1012),0,$F1012*(1-VLOOKUP($E1012,'INFO_Matières recyclables'!$I$6:$M$14,4,0)))</f>
        <v>0</v>
      </c>
      <c r="Z1012" s="67">
        <f>$G1012+$H1012+$I1012+$J1012+IF(ISBLANK($E1012),0,$F1012*VLOOKUP($E1012,'INFO_Matières recyclables'!$I$6:$M$14,5,0))</f>
        <v>0</v>
      </c>
      <c r="AA1012" s="67">
        <f>$K1012+$L1012+$M1012+$N1012+$O1012+$P1012+$Q1012+$R1012+IF(ISBLANK($E1012),0,$F1012*(1-VLOOKUP($E1012,'INFO_Matières recyclables'!$I$6:$M$14,5,0)))</f>
        <v>0</v>
      </c>
    </row>
    <row r="1013" spans="2:27" x14ac:dyDescent="0.35">
      <c r="B1013" s="5"/>
      <c r="C1013" s="5"/>
      <c r="D1013" s="26"/>
      <c r="E1013" s="56"/>
      <c r="F1013" s="58"/>
      <c r="G1013" s="54"/>
      <c r="H1013" s="54"/>
      <c r="I1013" s="54"/>
      <c r="J1013" s="54"/>
      <c r="K1013" s="54"/>
      <c r="L1013" s="54"/>
      <c r="M1013" s="54"/>
      <c r="N1013" s="54"/>
      <c r="O1013" s="54"/>
      <c r="P1013" s="61"/>
      <c r="Q1013" s="75"/>
      <c r="R1013" s="66"/>
      <c r="T1013" s="67">
        <f>$G1013+$H1013+$L1013+IF(ISBLANK($E1013),0,$F1013*VLOOKUP($E1013,'INFO_Matières recyclables'!$I$6:$M$14,2,0))</f>
        <v>0</v>
      </c>
      <c r="U1013" s="67">
        <f>$I1013+$J1013+$K1013+$M1013+$N1013+$O1013+$P1013+$Q1013+$R1013+IF(ISBLANK($E1013),0,$F1013*(1-VLOOKUP($E1013,'INFO_Matières recyclables'!$I$6:$M$14,2,0)))</f>
        <v>0</v>
      </c>
      <c r="V1013" s="67">
        <f>$G1013+$H1013+$K1013+IF(ISBLANK($E1013),0,$F1013*VLOOKUP($E1013,'INFO_Matières recyclables'!$I$6:$M$14,3,0))</f>
        <v>0</v>
      </c>
      <c r="W1013" s="67">
        <f>$I1013+$J1013+$L1013+$M1013+$N1013+$O1013+$P1013+$Q1013+$R1013+IF(ISBLANK($E1013),0,$F1013*(1-VLOOKUP($E1013,'INFO_Matières recyclables'!$I$6:$M$14,3,0)))</f>
        <v>0</v>
      </c>
      <c r="X1013" s="67">
        <f>$G1013+$H1013+$I1013+IF(ISBLANK($E1013),0,$F1013*VLOOKUP($E1013,'INFO_Matières recyclables'!$I$6:$M$14,4,0))</f>
        <v>0</v>
      </c>
      <c r="Y1013" s="67">
        <f>$J1013+$K1013+$L1013+$M1013+$N1013+$O1013+$P1013+$Q1013+$R1013+IF(ISBLANK($E1013),0,$F1013*(1-VLOOKUP($E1013,'INFO_Matières recyclables'!$I$6:$M$14,4,0)))</f>
        <v>0</v>
      </c>
      <c r="Z1013" s="67">
        <f>$G1013+$H1013+$I1013+$J1013+IF(ISBLANK($E1013),0,$F1013*VLOOKUP($E1013,'INFO_Matières recyclables'!$I$6:$M$14,5,0))</f>
        <v>0</v>
      </c>
      <c r="AA1013" s="67">
        <f>$K1013+$L1013+$M1013+$N1013+$O1013+$P1013+$Q1013+$R1013+IF(ISBLANK($E1013),0,$F1013*(1-VLOOKUP($E1013,'INFO_Matières recyclables'!$I$6:$M$14,5,0)))</f>
        <v>0</v>
      </c>
    </row>
    <row r="1014" spans="2:27" x14ac:dyDescent="0.35">
      <c r="B1014" s="5"/>
      <c r="C1014" s="5"/>
      <c r="D1014" s="26"/>
      <c r="E1014" s="56"/>
      <c r="F1014" s="58"/>
      <c r="G1014" s="54"/>
      <c r="H1014" s="54"/>
      <c r="I1014" s="54"/>
      <c r="J1014" s="54"/>
      <c r="K1014" s="54"/>
      <c r="L1014" s="54"/>
      <c r="M1014" s="54"/>
      <c r="N1014" s="54"/>
      <c r="O1014" s="54"/>
      <c r="P1014" s="61"/>
      <c r="Q1014" s="75"/>
      <c r="R1014" s="66"/>
      <c r="T1014" s="67">
        <f>$G1014+$H1014+$L1014+IF(ISBLANK($E1014),0,$F1014*VLOOKUP($E1014,'INFO_Matières recyclables'!$I$6:$M$14,2,0))</f>
        <v>0</v>
      </c>
      <c r="U1014" s="67">
        <f>$I1014+$J1014+$K1014+$M1014+$N1014+$O1014+$P1014+$Q1014+$R1014+IF(ISBLANK($E1014),0,$F1014*(1-VLOOKUP($E1014,'INFO_Matières recyclables'!$I$6:$M$14,2,0)))</f>
        <v>0</v>
      </c>
      <c r="V1014" s="67">
        <f>$G1014+$H1014+$K1014+IF(ISBLANK($E1014),0,$F1014*VLOOKUP($E1014,'INFO_Matières recyclables'!$I$6:$M$14,3,0))</f>
        <v>0</v>
      </c>
      <c r="W1014" s="67">
        <f>$I1014+$J1014+$L1014+$M1014+$N1014+$O1014+$P1014+$Q1014+$R1014+IF(ISBLANK($E1014),0,$F1014*(1-VLOOKUP($E1014,'INFO_Matières recyclables'!$I$6:$M$14,3,0)))</f>
        <v>0</v>
      </c>
      <c r="X1014" s="67">
        <f>$G1014+$H1014+$I1014+IF(ISBLANK($E1014),0,$F1014*VLOOKUP($E1014,'INFO_Matières recyclables'!$I$6:$M$14,4,0))</f>
        <v>0</v>
      </c>
      <c r="Y1014" s="67">
        <f>$J1014+$K1014+$L1014+$M1014+$N1014+$O1014+$P1014+$Q1014+$R1014+IF(ISBLANK($E1014),0,$F1014*(1-VLOOKUP($E1014,'INFO_Matières recyclables'!$I$6:$M$14,4,0)))</f>
        <v>0</v>
      </c>
      <c r="Z1014" s="67">
        <f>$G1014+$H1014+$I1014+$J1014+IF(ISBLANK($E1014),0,$F1014*VLOOKUP($E1014,'INFO_Matières recyclables'!$I$6:$M$14,5,0))</f>
        <v>0</v>
      </c>
      <c r="AA1014" s="67">
        <f>$K1014+$L1014+$M1014+$N1014+$O1014+$P1014+$Q1014+$R1014+IF(ISBLANK($E1014),0,$F1014*(1-VLOOKUP($E1014,'INFO_Matières recyclables'!$I$6:$M$14,5,0)))</f>
        <v>0</v>
      </c>
    </row>
  </sheetData>
  <sheetProtection algorithmName="SHA-512" hashValue="c0ygIl3dvypWo+Tf4L113CaBy4dCGJUwPorFq9Ba9iZcXLNOTq/T8aPkhx2WlRaUiqcoCVzE3IFox3yJEmxK3Q==" saltValue="3snpuBk2xKizipf3OwDR0Q==" spinCount="100000" sheet="1" selectLockedCells="1"/>
  <mergeCells count="33">
    <mergeCell ref="G14:Q14"/>
    <mergeCell ref="R4:R6"/>
    <mergeCell ref="R12:R14"/>
    <mergeCell ref="T12:U12"/>
    <mergeCell ref="V12:W12"/>
    <mergeCell ref="T4:AE7"/>
    <mergeCell ref="X12:Y12"/>
    <mergeCell ref="Z12:AA12"/>
    <mergeCell ref="T11:AA11"/>
    <mergeCell ref="M11:Q11"/>
    <mergeCell ref="I12:J12"/>
    <mergeCell ref="K12:L12"/>
    <mergeCell ref="M12:O12"/>
    <mergeCell ref="B11:F11"/>
    <mergeCell ref="G11:H11"/>
    <mergeCell ref="I11:L11"/>
    <mergeCell ref="F12:F13"/>
    <mergeCell ref="B7:C7"/>
    <mergeCell ref="E12:E13"/>
    <mergeCell ref="B12:B13"/>
    <mergeCell ref="C12:C13"/>
    <mergeCell ref="D12:D13"/>
    <mergeCell ref="B1:Q1"/>
    <mergeCell ref="B5:C5"/>
    <mergeCell ref="B6:C6"/>
    <mergeCell ref="J5:K6"/>
    <mergeCell ref="J4:L4"/>
    <mergeCell ref="L5:L6"/>
    <mergeCell ref="N4:O4"/>
    <mergeCell ref="N5:O6"/>
    <mergeCell ref="B4:C4"/>
    <mergeCell ref="G5:H6"/>
    <mergeCell ref="G4:H4"/>
  </mergeCells>
  <phoneticPr fontId="4" type="noConversion"/>
  <conditionalFormatting sqref="D5:E5">
    <cfRule type="cellIs" dxfId="11" priority="6" operator="lessThan">
      <formula>0.5</formula>
    </cfRule>
  </conditionalFormatting>
  <conditionalFormatting sqref="E6:E7">
    <cfRule type="cellIs" dxfId="10" priority="4" operator="lessThan">
      <formula>0.95</formula>
    </cfRule>
  </conditionalFormatting>
  <conditionalFormatting sqref="F15:F1014">
    <cfRule type="expression" dxfId="9" priority="21">
      <formula>#REF!&lt;&gt;#REF!</formula>
    </cfRule>
  </conditionalFormatting>
  <conditionalFormatting sqref="G5">
    <cfRule type="cellIs" dxfId="8" priority="5" operator="equal">
      <formula>"produit majoritairement recyclable"</formula>
    </cfRule>
  </conditionalFormatting>
  <conditionalFormatting sqref="G15:S213 S214 G214:R1014">
    <cfRule type="expression" dxfId="7" priority="22">
      <formula>F15=#REF!</formula>
    </cfRule>
  </conditionalFormatting>
  <conditionalFormatting sqref="N5">
    <cfRule type="cellIs" dxfId="6" priority="1" operator="equal">
      <formula>"produit majoritairement recyclable"</formula>
    </cfRule>
  </conditionalFormatting>
  <dataValidations count="2">
    <dataValidation type="decimal" allowBlank="1" showInputMessage="1" showErrorMessage="1" sqref="S15:S214 G15:R1014" xr:uid="{00000000-0002-0000-0000-0000D3070000}">
      <formula1>0.00000001</formula1>
      <formula2>999999999</formula2>
    </dataValidation>
    <dataValidation type="list" allowBlank="1" showInputMessage="1" showErrorMessage="1" sqref="L5:L6" xr:uid="{95151F79-781B-4C0B-9546-C9E73234E79C}">
      <formula1>"Non concerné, Oui, 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B3BF41-8E47-4DB8-8FD9-60FF620A37D4}">
          <x14:formula1>
            <xm:f>'INFO_Matières recyclables'!$I$6:$I$14</xm:f>
          </x14:formula1>
          <xm:sqref>E15:E1014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8CD3B-99E7-4AD0-AB60-E518F40E1F12}">
  <dimension ref="B1:N28"/>
  <sheetViews>
    <sheetView showGridLines="0" workbookViewId="0">
      <selection activeCell="B2" sqref="B2"/>
    </sheetView>
  </sheetViews>
  <sheetFormatPr baseColWidth="10" defaultRowHeight="14.5" x14ac:dyDescent="0.35"/>
  <cols>
    <col min="1" max="1" width="10.90625" style="117"/>
    <col min="2" max="2" width="60.36328125" style="117" customWidth="1"/>
    <col min="3" max="3" width="70.1796875" style="117" customWidth="1"/>
    <col min="4" max="4" width="10.36328125" style="117" customWidth="1"/>
    <col min="5" max="16384" width="10.90625" style="117"/>
  </cols>
  <sheetData>
    <row r="1" spans="2:14" customFormat="1" ht="408.5" customHeight="1" thickBot="1" x14ac:dyDescent="0.4">
      <c r="B1" s="156" t="s">
        <v>797</v>
      </c>
      <c r="C1" s="157"/>
      <c r="D1" s="157"/>
      <c r="E1" s="157"/>
      <c r="F1" s="157"/>
      <c r="G1" s="157"/>
      <c r="H1" s="157"/>
      <c r="I1" s="157"/>
      <c r="J1" s="157"/>
      <c r="K1" s="157"/>
      <c r="L1" s="157"/>
      <c r="M1" s="157"/>
      <c r="N1" s="158"/>
    </row>
    <row r="2" spans="2:14" customFormat="1" x14ac:dyDescent="0.35">
      <c r="B2" s="77"/>
      <c r="C2" s="77"/>
      <c r="D2" s="77"/>
      <c r="E2" s="77"/>
      <c r="F2" s="77"/>
      <c r="G2" s="77"/>
      <c r="H2" s="77"/>
      <c r="I2" s="77"/>
      <c r="J2" s="77"/>
      <c r="K2" s="77"/>
      <c r="L2" s="77"/>
      <c r="M2" s="77"/>
      <c r="N2" s="77"/>
    </row>
    <row r="3" spans="2:14" customFormat="1" x14ac:dyDescent="0.35">
      <c r="B3" s="77"/>
      <c r="C3" s="77"/>
      <c r="D3" s="77"/>
      <c r="E3" s="77"/>
      <c r="F3" s="77"/>
      <c r="G3" s="77"/>
      <c r="H3" s="77"/>
      <c r="I3" s="77"/>
      <c r="J3" s="77"/>
      <c r="K3" s="77"/>
      <c r="L3" s="77"/>
      <c r="M3" s="77"/>
      <c r="N3" s="77"/>
    </row>
    <row r="4" spans="2:14" customFormat="1" x14ac:dyDescent="0.35">
      <c r="B4" s="77"/>
      <c r="C4" s="77"/>
      <c r="D4" s="77"/>
      <c r="E4" s="77"/>
      <c r="F4" s="77"/>
      <c r="G4" s="77"/>
      <c r="H4" s="77"/>
      <c r="I4" s="77"/>
      <c r="J4" s="77"/>
      <c r="K4" s="77"/>
      <c r="L4" s="77"/>
      <c r="M4" s="77"/>
      <c r="N4" s="77"/>
    </row>
    <row r="5" spans="2:14" customFormat="1" x14ac:dyDescent="0.35">
      <c r="B5" s="77"/>
      <c r="C5" s="77"/>
      <c r="D5" s="77"/>
      <c r="E5" s="77"/>
      <c r="F5" s="77"/>
      <c r="G5" s="77"/>
      <c r="H5" s="77"/>
      <c r="I5" s="77"/>
      <c r="J5" s="77"/>
      <c r="K5" s="77"/>
      <c r="L5" s="77"/>
      <c r="M5" s="77"/>
      <c r="N5" s="77"/>
    </row>
    <row r="6" spans="2:14" s="76" customFormat="1" ht="15" thickBot="1" x14ac:dyDescent="0.4"/>
    <row r="7" spans="2:14" ht="18.5" x14ac:dyDescent="0.35">
      <c r="B7" s="29" t="s">
        <v>669</v>
      </c>
    </row>
    <row r="10" spans="2:14" ht="16" thickBot="1" x14ac:dyDescent="0.4">
      <c r="B10" s="104" t="s">
        <v>754</v>
      </c>
      <c r="C10" s="104" t="s">
        <v>755</v>
      </c>
    </row>
    <row r="11" spans="2:14" x14ac:dyDescent="0.35">
      <c r="B11" s="211" t="s">
        <v>756</v>
      </c>
      <c r="C11" s="118" t="s">
        <v>757</v>
      </c>
    </row>
    <row r="12" spans="2:14" ht="15" thickBot="1" x14ac:dyDescent="0.4">
      <c r="B12" s="212"/>
      <c r="C12" s="119" t="s">
        <v>758</v>
      </c>
    </row>
    <row r="13" spans="2:14" x14ac:dyDescent="0.35">
      <c r="B13" s="211" t="s">
        <v>759</v>
      </c>
      <c r="C13" s="118" t="s">
        <v>760</v>
      </c>
    </row>
    <row r="14" spans="2:14" ht="15" thickBot="1" x14ac:dyDescent="0.4">
      <c r="B14" s="212"/>
      <c r="C14" s="119" t="s">
        <v>761</v>
      </c>
    </row>
    <row r="15" spans="2:14" x14ac:dyDescent="0.35">
      <c r="B15" s="211" t="s">
        <v>762</v>
      </c>
      <c r="C15" s="118" t="s">
        <v>763</v>
      </c>
    </row>
    <row r="16" spans="2:14" ht="15" thickBot="1" x14ac:dyDescent="0.4">
      <c r="B16" s="212"/>
      <c r="C16" s="119" t="s">
        <v>764</v>
      </c>
    </row>
    <row r="17" spans="2:3" x14ac:dyDescent="0.35">
      <c r="B17" s="209" t="s">
        <v>765</v>
      </c>
      <c r="C17" s="118" t="s">
        <v>766</v>
      </c>
    </row>
    <row r="18" spans="2:3" ht="15" thickBot="1" x14ac:dyDescent="0.4">
      <c r="B18" s="210"/>
      <c r="C18" s="119" t="s">
        <v>767</v>
      </c>
    </row>
    <row r="19" spans="2:3" x14ac:dyDescent="0.35">
      <c r="B19" s="209" t="s">
        <v>768</v>
      </c>
      <c r="C19" s="118" t="s">
        <v>757</v>
      </c>
    </row>
    <row r="20" spans="2:3" ht="15" thickBot="1" x14ac:dyDescent="0.4">
      <c r="B20" s="210"/>
      <c r="C20" s="119" t="s">
        <v>769</v>
      </c>
    </row>
    <row r="21" spans="2:3" x14ac:dyDescent="0.35">
      <c r="B21" s="209" t="s">
        <v>770</v>
      </c>
      <c r="C21" s="118" t="s">
        <v>771</v>
      </c>
    </row>
    <row r="22" spans="2:3" ht="15" thickBot="1" x14ac:dyDescent="0.4">
      <c r="B22" s="210"/>
      <c r="C22" s="119" t="s">
        <v>772</v>
      </c>
    </row>
    <row r="23" spans="2:3" x14ac:dyDescent="0.35">
      <c r="B23" s="209" t="s">
        <v>773</v>
      </c>
      <c r="C23" s="118" t="s">
        <v>774</v>
      </c>
    </row>
    <row r="24" spans="2:3" ht="15" thickBot="1" x14ac:dyDescent="0.4">
      <c r="B24" s="210"/>
      <c r="C24" s="119" t="s">
        <v>775</v>
      </c>
    </row>
    <row r="25" spans="2:3" x14ac:dyDescent="0.35">
      <c r="B25" s="209" t="s">
        <v>776</v>
      </c>
      <c r="C25" s="118" t="s">
        <v>777</v>
      </c>
    </row>
    <row r="26" spans="2:3" ht="29.5" thickBot="1" x14ac:dyDescent="0.4">
      <c r="B26" s="210"/>
      <c r="C26" s="119" t="s">
        <v>778</v>
      </c>
    </row>
    <row r="27" spans="2:3" x14ac:dyDescent="0.35">
      <c r="B27" s="209" t="s">
        <v>779</v>
      </c>
      <c r="C27" s="118" t="s">
        <v>766</v>
      </c>
    </row>
    <row r="28" spans="2:3" ht="15" thickBot="1" x14ac:dyDescent="0.4">
      <c r="B28" s="210"/>
      <c r="C28" s="119" t="s">
        <v>780</v>
      </c>
    </row>
  </sheetData>
  <sheetProtection algorithmName="SHA-512" hashValue="Zp4aAGr5tSNw8D6hy+Ki2PHhyns5KD/uGvS9IRs12h2GAMyPHsOVBkEdCAR1EHhtbFISzoi+LOUMm8Ep6Y692w==" saltValue="EK561KLPgY7sUbGzBjR7EA==" spinCount="100000" sheet="1" objects="1" scenarios="1" selectLockedCells="1"/>
  <mergeCells count="10">
    <mergeCell ref="B23:B24"/>
    <mergeCell ref="B25:B26"/>
    <mergeCell ref="B27:B28"/>
    <mergeCell ref="B1:N1"/>
    <mergeCell ref="B11:B12"/>
    <mergeCell ref="B13:B14"/>
    <mergeCell ref="B15:B16"/>
    <mergeCell ref="B17:B18"/>
    <mergeCell ref="B19:B20"/>
    <mergeCell ref="B21:B2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ED0F-95E0-4C16-8540-E911EFD0ED4E}">
  <dimension ref="A1:L15"/>
  <sheetViews>
    <sheetView showGridLines="0" workbookViewId="0">
      <selection activeCell="D13" sqref="D13:K13"/>
    </sheetView>
  </sheetViews>
  <sheetFormatPr baseColWidth="10" defaultColWidth="8.90625" defaultRowHeight="14.5" x14ac:dyDescent="0.35"/>
  <cols>
    <col min="1" max="2" width="4.6328125" style="139" customWidth="1"/>
    <col min="3" max="3" width="37" style="139" customWidth="1"/>
    <col min="4" max="4" width="9.7265625" style="139" customWidth="1"/>
    <col min="5" max="5" width="31.90625" style="139" customWidth="1"/>
    <col min="6" max="6" width="9" style="140" customWidth="1"/>
    <col min="7" max="7" width="29.36328125" style="140" customWidth="1"/>
    <col min="8" max="8" width="8.08984375" style="140" customWidth="1"/>
    <col min="9" max="9" width="43.26953125" style="140" customWidth="1"/>
    <col min="10" max="10" width="12.7265625" style="140" customWidth="1"/>
    <col min="11" max="11" width="36.08984375" style="140" customWidth="1"/>
    <col min="12" max="16384" width="8.90625" style="140"/>
  </cols>
  <sheetData>
    <row r="1" spans="2:12" ht="15" thickBot="1" x14ac:dyDescent="0.4"/>
    <row r="2" spans="2:12" ht="18.5" x14ac:dyDescent="0.45">
      <c r="B2" s="126"/>
      <c r="C2" s="138" t="s">
        <v>830</v>
      </c>
      <c r="D2" s="127"/>
      <c r="E2" s="127"/>
      <c r="F2" s="128"/>
      <c r="G2" s="128"/>
      <c r="H2" s="128"/>
      <c r="I2" s="128"/>
      <c r="J2" s="128"/>
      <c r="K2" s="128"/>
      <c r="L2" s="129"/>
    </row>
    <row r="3" spans="2:12" ht="15" thickBot="1" x14ac:dyDescent="0.4">
      <c r="B3" s="130"/>
      <c r="C3" s="1"/>
      <c r="D3" s="1"/>
      <c r="E3" s="1"/>
      <c r="F3" s="131"/>
      <c r="G3" s="131"/>
      <c r="H3" s="131"/>
      <c r="I3" s="131"/>
      <c r="J3" s="131"/>
      <c r="K3" s="131"/>
      <c r="L3" s="132"/>
    </row>
    <row r="4" spans="2:12" ht="31.5" customHeight="1" thickBot="1" x14ac:dyDescent="0.4">
      <c r="B4" s="130"/>
      <c r="C4" s="136" t="s">
        <v>823</v>
      </c>
      <c r="D4" s="1"/>
      <c r="E4" s="125" t="s">
        <v>820</v>
      </c>
      <c r="F4" s="131"/>
      <c r="G4" s="125" t="s">
        <v>821</v>
      </c>
      <c r="H4" s="131"/>
      <c r="I4" s="125" t="s">
        <v>822</v>
      </c>
      <c r="J4" s="131"/>
      <c r="K4" s="30" t="s">
        <v>824</v>
      </c>
      <c r="L4" s="132"/>
    </row>
    <row r="5" spans="2:12" ht="26" customHeight="1" x14ac:dyDescent="0.35">
      <c r="B5" s="130"/>
      <c r="C5" s="219" t="str">
        <f>'0.Identification produit'!C5</f>
        <v>à compléter</v>
      </c>
      <c r="D5" s="1"/>
      <c r="E5" s="217" t="str">
        <f>'1.Extraction P&amp;A'!F4</f>
        <v>Etape non validée</v>
      </c>
      <c r="F5" s="131"/>
      <c r="G5" s="217" t="str">
        <f>'2.Présomption de recyclabilité'!F5</f>
        <v>Non concerné</v>
      </c>
      <c r="H5" s="131"/>
      <c r="I5" s="217" t="str">
        <f>IF(G5="Produit majoritairement recyclable", "Etape non requise",'3.Bilan matière'!N5)</f>
        <v>La nomenclature renseignée n'est pas suffisamment complète</v>
      </c>
      <c r="J5" s="131"/>
      <c r="K5" s="217" t="str">
        <f>IF(E5="Etape validée",IF(G5="Produit majoritairement recyclable","Produit éligible à la mention Majoritairement recyclable",IF(I5="Produit majoritairement recyclable","Produit éligible à la mention Majoritairement recyclable","Aucune mention ne peut être affichée en l'état de l'évaluation")),"Produit non éligible à la mention Majoritairement recyclable")</f>
        <v>Produit non éligible à la mention Majoritairement recyclable</v>
      </c>
      <c r="L5" s="132"/>
    </row>
    <row r="6" spans="2:12" ht="23.5" customHeight="1" x14ac:dyDescent="0.35">
      <c r="B6" s="130"/>
      <c r="C6" s="218"/>
      <c r="D6" s="1"/>
      <c r="E6" s="218"/>
      <c r="F6" s="131"/>
      <c r="G6" s="218"/>
      <c r="H6" s="131"/>
      <c r="I6" s="218"/>
      <c r="J6" s="131"/>
      <c r="K6" s="218"/>
      <c r="L6" s="132"/>
    </row>
    <row r="7" spans="2:12" ht="15" thickBot="1" x14ac:dyDescent="0.4">
      <c r="B7" s="133"/>
      <c r="C7" s="134"/>
      <c r="D7" s="134"/>
      <c r="E7" s="134"/>
      <c r="F7" s="76"/>
      <c r="G7" s="76"/>
      <c r="H7" s="76"/>
      <c r="I7" s="76"/>
      <c r="J7" s="76"/>
      <c r="K7" s="76"/>
      <c r="L7" s="135"/>
    </row>
    <row r="9" spans="2:12" ht="15" thickBot="1" x14ac:dyDescent="0.4"/>
    <row r="10" spans="2:12" ht="18.5" x14ac:dyDescent="0.45">
      <c r="B10" s="126"/>
      <c r="C10" s="138" t="s">
        <v>825</v>
      </c>
      <c r="D10" s="127"/>
      <c r="E10" s="127"/>
      <c r="F10" s="128"/>
      <c r="G10" s="128"/>
      <c r="H10" s="128"/>
      <c r="I10" s="128"/>
      <c r="J10" s="128"/>
      <c r="K10" s="128"/>
      <c r="L10" s="129"/>
    </row>
    <row r="11" spans="2:12" ht="61" customHeight="1" x14ac:dyDescent="0.35">
      <c r="B11" s="130"/>
      <c r="C11" s="213" t="s">
        <v>827</v>
      </c>
      <c r="D11" s="213"/>
      <c r="E11" s="213"/>
      <c r="F11" s="213"/>
      <c r="G11" s="213"/>
      <c r="H11" s="213"/>
      <c r="I11" s="213"/>
      <c r="J11" s="213"/>
      <c r="K11" s="213"/>
      <c r="L11" s="132"/>
    </row>
    <row r="12" spans="2:12" ht="15" thickBot="1" x14ac:dyDescent="0.4">
      <c r="B12" s="130"/>
      <c r="C12" s="1"/>
      <c r="D12" s="1"/>
      <c r="E12" s="131"/>
      <c r="F12" s="131"/>
      <c r="G12" s="131"/>
      <c r="H12" s="131"/>
      <c r="I12" s="131"/>
      <c r="J12" s="131"/>
      <c r="K12" s="131"/>
      <c r="L12" s="132"/>
    </row>
    <row r="13" spans="2:12" ht="61" customHeight="1" thickBot="1" x14ac:dyDescent="0.4">
      <c r="B13" s="130"/>
      <c r="C13" s="136" t="s">
        <v>826</v>
      </c>
      <c r="D13" s="214" t="s">
        <v>829</v>
      </c>
      <c r="E13" s="215"/>
      <c r="F13" s="215"/>
      <c r="G13" s="215"/>
      <c r="H13" s="215"/>
      <c r="I13" s="215"/>
      <c r="J13" s="215"/>
      <c r="K13" s="216"/>
      <c r="L13" s="132"/>
    </row>
    <row r="14" spans="2:12" ht="120.5" customHeight="1" thickBot="1" x14ac:dyDescent="0.4">
      <c r="B14" s="130"/>
      <c r="C14" s="136" t="s">
        <v>828</v>
      </c>
      <c r="D14" s="214" t="s">
        <v>829</v>
      </c>
      <c r="E14" s="215"/>
      <c r="F14" s="215"/>
      <c r="G14" s="215"/>
      <c r="H14" s="215"/>
      <c r="I14" s="215"/>
      <c r="J14" s="215"/>
      <c r="K14" s="216"/>
      <c r="L14" s="132"/>
    </row>
    <row r="15" spans="2:12" ht="15" thickBot="1" x14ac:dyDescent="0.4">
      <c r="B15" s="133"/>
      <c r="C15" s="134"/>
      <c r="D15" s="134"/>
      <c r="E15" s="134"/>
      <c r="F15" s="76"/>
      <c r="G15" s="76"/>
      <c r="H15" s="76"/>
      <c r="I15" s="76"/>
      <c r="J15" s="76"/>
      <c r="K15" s="76"/>
      <c r="L15" s="135"/>
    </row>
  </sheetData>
  <sheetProtection algorithmName="SHA-512" hashValue="8FSXadAw0pWEVJjS+pB5WYgrQAeqE3fkPwm5IWfWSZFikO9tH5oT8HOz3tHrl6crBBrx938cc3n9l45ICnvUew==" saltValue="0/oIaQMZOxziV2t8HGSMvQ==" spinCount="100000" sheet="1" objects="1" scenarios="1" selectLockedCells="1"/>
  <mergeCells count="8">
    <mergeCell ref="C11:K11"/>
    <mergeCell ref="D13:K13"/>
    <mergeCell ref="D14:K14"/>
    <mergeCell ref="I5:I6"/>
    <mergeCell ref="C5:C6"/>
    <mergeCell ref="E5:E6"/>
    <mergeCell ref="G5:G6"/>
    <mergeCell ref="K5:K6"/>
  </mergeCells>
  <conditionalFormatting sqref="C5 E5">
    <cfRule type="cellIs" dxfId="5" priority="10" operator="equal">
      <formula>"produit majoritairement recyclable"</formula>
    </cfRule>
  </conditionalFormatting>
  <conditionalFormatting sqref="G5">
    <cfRule type="cellIs" dxfId="4" priority="9" operator="equal">
      <formula>"produit majoritairement recyclable"</formula>
    </cfRule>
  </conditionalFormatting>
  <conditionalFormatting sqref="I5">
    <cfRule type="cellIs" dxfId="3" priority="8" operator="equal">
      <formula>"produit majoritairement recyclable"</formula>
    </cfRule>
  </conditionalFormatting>
  <conditionalFormatting sqref="K5">
    <cfRule type="cellIs" dxfId="2" priority="7" operator="equal">
      <formula>"produit majoritairement recyclable"</formula>
    </cfRule>
  </conditionalFormatting>
  <conditionalFormatting sqref="K5:K6">
    <cfRule type="cellIs" dxfId="1" priority="1" operator="equal">
      <formula>"Produit non éligible à la mention Majoritairement recyclable"</formula>
    </cfRule>
    <cfRule type="cellIs" dxfId="0" priority="2" operator="equal">
      <formula>"Produit éligible à la mention Majoritairement recyclable"</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ECD-B5F0-4C8E-B6B0-06C396329585}">
  <dimension ref="B1:M26"/>
  <sheetViews>
    <sheetView showGridLines="0" workbookViewId="0">
      <selection activeCell="C19" sqref="C19:F19"/>
    </sheetView>
  </sheetViews>
  <sheetFormatPr baseColWidth="10" defaultRowHeight="14.5" x14ac:dyDescent="0.35"/>
  <cols>
    <col min="2" max="2" width="37.54296875" customWidth="1"/>
    <col min="9" max="9" width="37.90625" customWidth="1"/>
    <col min="10" max="10" width="20.1796875" customWidth="1"/>
    <col min="11" max="11" width="20.36328125" customWidth="1"/>
    <col min="12" max="12" width="18.7265625" customWidth="1"/>
    <col min="13" max="13" width="17.90625" customWidth="1"/>
  </cols>
  <sheetData>
    <row r="1" spans="2:13" ht="15" thickBot="1" x14ac:dyDescent="0.4"/>
    <row r="2" spans="2:13" ht="26.5" customHeight="1" thickBot="1" x14ac:dyDescent="0.4">
      <c r="B2" s="35"/>
      <c r="C2" s="233" t="s">
        <v>690</v>
      </c>
      <c r="D2" s="234"/>
      <c r="E2" s="234"/>
      <c r="F2" s="235"/>
      <c r="I2" s="45"/>
      <c r="J2" s="223" t="s">
        <v>718</v>
      </c>
      <c r="K2" s="224"/>
      <c r="L2" s="224"/>
      <c r="M2" s="225"/>
    </row>
    <row r="3" spans="2:13" ht="15" thickBot="1" x14ac:dyDescent="0.4">
      <c r="B3" s="236" t="s">
        <v>691</v>
      </c>
      <c r="C3" s="237"/>
      <c r="D3" s="237"/>
      <c r="E3" s="237"/>
      <c r="F3" s="238"/>
      <c r="I3" s="226" t="s">
        <v>695</v>
      </c>
      <c r="J3" s="228" t="s">
        <v>696</v>
      </c>
      <c r="K3" s="46" t="s">
        <v>697</v>
      </c>
      <c r="L3" s="46" t="s">
        <v>699</v>
      </c>
      <c r="M3" s="228" t="s">
        <v>713</v>
      </c>
    </row>
    <row r="4" spans="2:13" ht="15" thickBot="1" x14ac:dyDescent="0.4">
      <c r="B4" s="36" t="s">
        <v>692</v>
      </c>
      <c r="C4" s="220" t="s">
        <v>693</v>
      </c>
      <c r="D4" s="221"/>
      <c r="E4" s="221"/>
      <c r="F4" s="222"/>
      <c r="I4" s="227"/>
      <c r="J4" s="229"/>
      <c r="K4" s="47" t="s">
        <v>698</v>
      </c>
      <c r="L4" s="47" t="s">
        <v>700</v>
      </c>
      <c r="M4" s="229"/>
    </row>
    <row r="5" spans="2:13" ht="15" thickBot="1" x14ac:dyDescent="0.4">
      <c r="B5" s="36" t="s">
        <v>701</v>
      </c>
      <c r="C5" s="220" t="s">
        <v>693</v>
      </c>
      <c r="D5" s="221"/>
      <c r="E5" s="221"/>
      <c r="F5" s="222"/>
      <c r="I5" s="48" t="s">
        <v>719</v>
      </c>
      <c r="J5" s="49" t="s">
        <v>610</v>
      </c>
      <c r="K5" s="49" t="s">
        <v>611</v>
      </c>
      <c r="L5" s="49" t="s">
        <v>612</v>
      </c>
      <c r="M5" s="49" t="s">
        <v>714</v>
      </c>
    </row>
    <row r="6" spans="2:13" ht="15" thickBot="1" x14ac:dyDescent="0.4">
      <c r="B6" s="36" t="s">
        <v>704</v>
      </c>
      <c r="C6" s="220" t="s">
        <v>693</v>
      </c>
      <c r="D6" s="221"/>
      <c r="E6" s="221"/>
      <c r="F6" s="222"/>
      <c r="I6" s="50" t="s">
        <v>720</v>
      </c>
      <c r="J6" s="51">
        <v>0.95</v>
      </c>
      <c r="K6" s="51">
        <v>0.95</v>
      </c>
      <c r="L6" s="51">
        <v>0.95</v>
      </c>
      <c r="M6" s="51">
        <v>0.95</v>
      </c>
    </row>
    <row r="7" spans="2:13" ht="15" thickBot="1" x14ac:dyDescent="0.4">
      <c r="B7" s="36" t="s">
        <v>705</v>
      </c>
      <c r="C7" s="220" t="s">
        <v>693</v>
      </c>
      <c r="D7" s="221"/>
      <c r="E7" s="221"/>
      <c r="F7" s="222"/>
      <c r="I7" s="50" t="s">
        <v>721</v>
      </c>
      <c r="J7" s="51">
        <v>0.95</v>
      </c>
      <c r="K7" s="51">
        <v>0.95</v>
      </c>
      <c r="L7" s="137">
        <v>0</v>
      </c>
      <c r="M7" s="137">
        <v>0</v>
      </c>
    </row>
    <row r="8" spans="2:13" ht="15" thickBot="1" x14ac:dyDescent="0.4">
      <c r="B8" s="36" t="s">
        <v>706</v>
      </c>
      <c r="C8" s="220" t="s">
        <v>693</v>
      </c>
      <c r="D8" s="221"/>
      <c r="E8" s="221"/>
      <c r="F8" s="222"/>
      <c r="I8" s="50" t="s">
        <v>722</v>
      </c>
      <c r="J8" s="137">
        <v>0</v>
      </c>
      <c r="K8" s="137">
        <v>0</v>
      </c>
      <c r="L8" s="51">
        <v>0.95</v>
      </c>
      <c r="M8" s="51">
        <v>0.95</v>
      </c>
    </row>
    <row r="9" spans="2:13" ht="15" thickBot="1" x14ac:dyDescent="0.4">
      <c r="B9" s="239" t="s">
        <v>694</v>
      </c>
      <c r="C9" s="240"/>
      <c r="D9" s="240"/>
      <c r="E9" s="240"/>
      <c r="F9" s="241"/>
      <c r="I9" s="50" t="s">
        <v>786</v>
      </c>
      <c r="J9" s="51">
        <v>0.3</v>
      </c>
      <c r="K9" s="51">
        <v>0.3</v>
      </c>
      <c r="L9" s="51">
        <v>0.3</v>
      </c>
      <c r="M9" s="51">
        <v>0.3</v>
      </c>
    </row>
    <row r="10" spans="2:13" ht="24.5" thickBot="1" x14ac:dyDescent="0.4">
      <c r="B10" s="40" t="s">
        <v>695</v>
      </c>
      <c r="C10" s="37" t="s">
        <v>696</v>
      </c>
      <c r="D10" s="37" t="s">
        <v>716</v>
      </c>
      <c r="E10" s="37" t="s">
        <v>715</v>
      </c>
      <c r="F10" s="38" t="s">
        <v>713</v>
      </c>
      <c r="I10" s="50" t="s">
        <v>787</v>
      </c>
      <c r="J10" s="137">
        <v>0</v>
      </c>
      <c r="K10" s="137">
        <v>0</v>
      </c>
      <c r="L10" s="51">
        <v>0.5</v>
      </c>
      <c r="M10" s="51">
        <v>0.5</v>
      </c>
    </row>
    <row r="11" spans="2:13" ht="15" thickBot="1" x14ac:dyDescent="0.4">
      <c r="B11" s="41"/>
      <c r="C11" s="38" t="s">
        <v>610</v>
      </c>
      <c r="D11" s="38" t="s">
        <v>611</v>
      </c>
      <c r="E11" s="38" t="s">
        <v>612</v>
      </c>
      <c r="F11" s="38" t="s">
        <v>714</v>
      </c>
      <c r="I11" s="50" t="s">
        <v>615</v>
      </c>
      <c r="J11" s="51">
        <v>0.3</v>
      </c>
      <c r="K11" s="51">
        <v>0.3</v>
      </c>
      <c r="L11" s="51">
        <v>0.3</v>
      </c>
      <c r="M11" s="51">
        <v>0.3</v>
      </c>
    </row>
    <row r="12" spans="2:13" ht="15" thickBot="1" x14ac:dyDescent="0.4">
      <c r="B12" s="36" t="s">
        <v>702</v>
      </c>
      <c r="C12" s="39" t="s">
        <v>703</v>
      </c>
      <c r="D12" s="39" t="s">
        <v>703</v>
      </c>
      <c r="E12" s="39" t="s">
        <v>693</v>
      </c>
      <c r="F12" s="39" t="s">
        <v>693</v>
      </c>
      <c r="I12" s="50" t="s">
        <v>723</v>
      </c>
      <c r="J12" s="51">
        <v>0</v>
      </c>
      <c r="K12" s="51">
        <v>0</v>
      </c>
      <c r="L12" s="51">
        <v>0</v>
      </c>
      <c r="M12" s="51">
        <v>0</v>
      </c>
    </row>
    <row r="13" spans="2:13" ht="15" thickBot="1" x14ac:dyDescent="0.4">
      <c r="B13" s="36" t="s">
        <v>628</v>
      </c>
      <c r="C13" s="39" t="s">
        <v>703</v>
      </c>
      <c r="D13" s="39" t="s">
        <v>703</v>
      </c>
      <c r="E13" s="39" t="s">
        <v>703</v>
      </c>
      <c r="F13" s="39" t="s">
        <v>693</v>
      </c>
      <c r="I13" s="50" t="s">
        <v>616</v>
      </c>
      <c r="J13" s="51">
        <v>0</v>
      </c>
      <c r="K13" s="51">
        <v>0</v>
      </c>
      <c r="L13" s="51">
        <v>0</v>
      </c>
      <c r="M13" s="51">
        <v>0</v>
      </c>
    </row>
    <row r="14" spans="2:13" ht="15" thickBot="1" x14ac:dyDescent="0.4">
      <c r="B14" s="36" t="s">
        <v>0</v>
      </c>
      <c r="C14" s="39" t="s">
        <v>703</v>
      </c>
      <c r="D14" s="39" t="s">
        <v>693</v>
      </c>
      <c r="E14" s="39" t="s">
        <v>703</v>
      </c>
      <c r="F14" s="39" t="s">
        <v>703</v>
      </c>
      <c r="I14" s="50" t="s">
        <v>617</v>
      </c>
      <c r="J14" s="51">
        <v>0</v>
      </c>
      <c r="K14" s="51">
        <v>0</v>
      </c>
      <c r="L14" s="51">
        <v>0</v>
      </c>
      <c r="M14" s="51">
        <v>0</v>
      </c>
    </row>
    <row r="15" spans="2:13" ht="15" thickBot="1" x14ac:dyDescent="0.4">
      <c r="B15" s="36" t="s">
        <v>1</v>
      </c>
      <c r="C15" s="39" t="s">
        <v>693</v>
      </c>
      <c r="D15" s="39" t="s">
        <v>703</v>
      </c>
      <c r="E15" s="39" t="s">
        <v>703</v>
      </c>
      <c r="F15" s="39" t="s">
        <v>703</v>
      </c>
      <c r="I15" s="87" t="s">
        <v>819</v>
      </c>
    </row>
    <row r="16" spans="2:13" ht="15" thickBot="1" x14ac:dyDescent="0.4">
      <c r="B16" s="230" t="s">
        <v>707</v>
      </c>
      <c r="C16" s="231"/>
      <c r="D16" s="231"/>
      <c r="E16" s="231"/>
      <c r="F16" s="232"/>
    </row>
    <row r="17" spans="2:6" ht="15" thickBot="1" x14ac:dyDescent="0.4">
      <c r="B17" s="36" t="s">
        <v>708</v>
      </c>
      <c r="C17" s="220" t="s">
        <v>703</v>
      </c>
      <c r="D17" s="221"/>
      <c r="E17" s="221"/>
      <c r="F17" s="222"/>
    </row>
    <row r="18" spans="2:6" ht="15" thickBot="1" x14ac:dyDescent="0.4">
      <c r="B18" s="36" t="s">
        <v>709</v>
      </c>
      <c r="C18" s="220" t="s">
        <v>703</v>
      </c>
      <c r="D18" s="221"/>
      <c r="E18" s="221"/>
      <c r="F18" s="222"/>
    </row>
    <row r="19" spans="2:6" ht="15" thickBot="1" x14ac:dyDescent="0.4">
      <c r="B19" s="36" t="s">
        <v>710</v>
      </c>
      <c r="C19" s="220" t="s">
        <v>703</v>
      </c>
      <c r="D19" s="221"/>
      <c r="E19" s="221"/>
      <c r="F19" s="222"/>
    </row>
    <row r="20" spans="2:6" ht="15" thickBot="1" x14ac:dyDescent="0.4">
      <c r="B20" s="36" t="s">
        <v>711</v>
      </c>
      <c r="C20" s="220" t="s">
        <v>703</v>
      </c>
      <c r="D20" s="221"/>
      <c r="E20" s="221"/>
      <c r="F20" s="222"/>
    </row>
    <row r="21" spans="2:6" ht="15" thickBot="1" x14ac:dyDescent="0.4">
      <c r="B21" s="36" t="s">
        <v>2</v>
      </c>
      <c r="C21" s="220" t="s">
        <v>703</v>
      </c>
      <c r="D21" s="221"/>
      <c r="E21" s="221"/>
      <c r="F21" s="222"/>
    </row>
    <row r="22" spans="2:6" ht="15" thickBot="1" x14ac:dyDescent="0.4">
      <c r="B22" s="36" t="s">
        <v>613</v>
      </c>
      <c r="C22" s="220" t="s">
        <v>703</v>
      </c>
      <c r="D22" s="221"/>
      <c r="E22" s="221"/>
      <c r="F22" s="222"/>
    </row>
    <row r="23" spans="2:6" ht="15" thickBot="1" x14ac:dyDescent="0.4">
      <c r="B23" s="36" t="s">
        <v>3</v>
      </c>
      <c r="C23" s="220" t="s">
        <v>703</v>
      </c>
      <c r="D23" s="221"/>
      <c r="E23" s="221"/>
      <c r="F23" s="222"/>
    </row>
    <row r="24" spans="2:6" ht="15" thickBot="1" x14ac:dyDescent="0.4">
      <c r="B24" s="36" t="s">
        <v>614</v>
      </c>
      <c r="C24" s="220" t="s">
        <v>703</v>
      </c>
      <c r="D24" s="221"/>
      <c r="E24" s="221"/>
      <c r="F24" s="222"/>
    </row>
    <row r="25" spans="2:6" ht="15" thickBot="1" x14ac:dyDescent="0.4">
      <c r="B25" s="36" t="s">
        <v>4</v>
      </c>
      <c r="C25" s="220" t="s">
        <v>703</v>
      </c>
      <c r="D25" s="221"/>
      <c r="E25" s="221"/>
      <c r="F25" s="222"/>
    </row>
    <row r="26" spans="2:6" ht="15" thickBot="1" x14ac:dyDescent="0.4">
      <c r="B26" s="36" t="s">
        <v>712</v>
      </c>
      <c r="C26" s="220" t="s">
        <v>703</v>
      </c>
      <c r="D26" s="221"/>
      <c r="E26" s="221"/>
      <c r="F26" s="222"/>
    </row>
  </sheetData>
  <sheetProtection algorithmName="SHA-512" hashValue="vpUg87M+YONqVCQZ3E1h6XTbwvoNDJtQIN++sMcML9S0DdTD60E9u8AwYbj9nFM7en6/fsbpFmx8Dtfw6M5F1g==" saltValue="5/Bq8tINJcKBtGWHwi9ltA==" spinCount="100000" sheet="1" objects="1" scenarios="1" selectLockedCells="1" selectUnlockedCells="1"/>
  <mergeCells count="23">
    <mergeCell ref="C22:F22"/>
    <mergeCell ref="C23:F23"/>
    <mergeCell ref="C24:F24"/>
    <mergeCell ref="C25:F25"/>
    <mergeCell ref="C26:F26"/>
    <mergeCell ref="J2:M2"/>
    <mergeCell ref="I3:I4"/>
    <mergeCell ref="J3:J4"/>
    <mergeCell ref="M3:M4"/>
    <mergeCell ref="B16:F16"/>
    <mergeCell ref="C2:F2"/>
    <mergeCell ref="B3:F3"/>
    <mergeCell ref="C4:F4"/>
    <mergeCell ref="B9:F9"/>
    <mergeCell ref="C5:F5"/>
    <mergeCell ref="C6:F6"/>
    <mergeCell ref="C7:F7"/>
    <mergeCell ref="C8:F8"/>
    <mergeCell ref="C17:F17"/>
    <mergeCell ref="C18:F18"/>
    <mergeCell ref="C19:F19"/>
    <mergeCell ref="C20:F20"/>
    <mergeCell ref="C21:F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3F0A2F2C4B514F9AF5A27EF6314DCC" ma:contentTypeVersion="16" ma:contentTypeDescription="Crée un document." ma:contentTypeScope="" ma:versionID="c39f34017531e6390d2de53d110d422e">
  <xsd:schema xmlns:xsd="http://www.w3.org/2001/XMLSchema" xmlns:xs="http://www.w3.org/2001/XMLSchema" xmlns:p="http://schemas.microsoft.com/office/2006/metadata/properties" xmlns:ns2="531b968c-a8e5-4395-8f06-6b24c6828164" xmlns:ns3="b3396928-f3f7-4467-8517-3c0fdd514ec6" targetNamespace="http://schemas.microsoft.com/office/2006/metadata/properties" ma:root="true" ma:fieldsID="2d9a21cf6d297dc2f9ce87658c043d65" ns2:_="" ns3:_="">
    <xsd:import namespace="531b968c-a8e5-4395-8f06-6b24c6828164"/>
    <xsd:import namespace="b3396928-f3f7-4467-8517-3c0fdd514e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b968c-a8e5-4395-8f06-6b24c6828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5b0e87fd-663f-4a07-a09d-6ee3bb6a45d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396928-f3f7-4467-8517-3c0fdd514e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df4c400-a6f1-44fc-80da-687e292a6e5e}" ma:internalName="TaxCatchAll" ma:showField="CatchAllData" ma:web="b3396928-f3f7-4467-8517-3c0fdd514e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EE75DC-1E36-49B6-ADFD-780F2802EAF4}"/>
</file>

<file path=customXml/itemProps2.xml><?xml version="1.0" encoding="utf-8"?>
<ds:datastoreItem xmlns:ds="http://schemas.openxmlformats.org/officeDocument/2006/customXml" ds:itemID="{CD5F91FB-C356-4681-A1D1-0127EAB90E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Introduction</vt:lpstr>
      <vt:lpstr>Guide d'utilisation</vt:lpstr>
      <vt:lpstr>0.Identification produit</vt:lpstr>
      <vt:lpstr>1.Extraction P&amp;A</vt:lpstr>
      <vt:lpstr>2.Présomption de recyclabilité</vt:lpstr>
      <vt:lpstr>3.Bilan matière</vt:lpstr>
      <vt:lpstr>4.Liaisons perturbatrices</vt:lpstr>
      <vt:lpstr>RESULTAT</vt:lpstr>
      <vt:lpstr>INFO_Matières recyclables</vt:lpstr>
      <vt:lpstr>INFO_Versions</vt:lpstr>
      <vt:lpstr>BDD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Laurène CUENOT</dc:creator>
  <cp:lastModifiedBy>Thomas VAN NIEUWENHUYSE</cp:lastModifiedBy>
  <dcterms:created xsi:type="dcterms:W3CDTF">2022-10-31T11:08:32Z</dcterms:created>
  <dcterms:modified xsi:type="dcterms:W3CDTF">2023-10-25T17:46:40Z</dcterms:modified>
</cp:coreProperties>
</file>